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I GRAC\imagenes\PRODUCCION\"/>
    </mc:Choice>
  </mc:AlternateContent>
  <bookViews>
    <workbookView xWindow="0" yWindow="0" windowWidth="24000" windowHeight="9780"/>
  </bookViews>
  <sheets>
    <sheet name="Serie Papa" sheetId="3" r:id="rId1"/>
    <sheet name="Papa Provincia" sheetId="1" r:id="rId2"/>
    <sheet name="Papa Distrito" sheetId="2" r:id="rId3"/>
  </sheets>
  <definedNames>
    <definedName name="_xlnm.Print_Area" localSheetId="0">'Serie Papa'!$A$1:$H$168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3" l="1"/>
  <c r="F78" i="2"/>
  <c r="G78" i="2"/>
  <c r="H78" i="2"/>
  <c r="I78" i="2"/>
  <c r="E78" i="2"/>
  <c r="H81" i="2"/>
  <c r="I81" i="2"/>
  <c r="I4" i="2"/>
  <c r="H4" i="2"/>
  <c r="G4" i="2"/>
  <c r="F4" i="2"/>
  <c r="E4" i="2"/>
  <c r="E157" i="3"/>
  <c r="D157" i="3"/>
  <c r="G157" i="3" s="1"/>
  <c r="E152" i="3"/>
  <c r="D152" i="3"/>
  <c r="E140" i="3"/>
  <c r="D140" i="3"/>
  <c r="E132" i="3"/>
  <c r="D132" i="3"/>
  <c r="E130" i="3"/>
  <c r="D130" i="3"/>
  <c r="E119" i="3"/>
  <c r="G119" i="3" s="1"/>
  <c r="D119" i="3"/>
  <c r="E115" i="3"/>
  <c r="D115" i="3"/>
  <c r="G115" i="3" s="1"/>
  <c r="E102" i="3"/>
  <c r="G102" i="3" s="1"/>
  <c r="D102" i="3"/>
  <c r="E95" i="3"/>
  <c r="G95" i="3" s="1"/>
  <c r="D95" i="3"/>
  <c r="E75" i="3"/>
  <c r="D75" i="3"/>
  <c r="E62" i="3"/>
  <c r="G62" i="3" s="1"/>
  <c r="D62" i="3"/>
  <c r="E49" i="3"/>
  <c r="D44" i="3"/>
  <c r="E44" i="3"/>
  <c r="G46" i="3"/>
  <c r="G47" i="3"/>
  <c r="G48" i="3"/>
  <c r="G50" i="3"/>
  <c r="G51" i="3"/>
  <c r="G52" i="3"/>
  <c r="G53" i="3"/>
  <c r="G54" i="3"/>
  <c r="G55" i="3"/>
  <c r="G56" i="3"/>
  <c r="G57" i="3"/>
  <c r="G58" i="3"/>
  <c r="G59" i="3"/>
  <c r="G60" i="3"/>
  <c r="G61" i="3"/>
  <c r="G63" i="3"/>
  <c r="G64" i="3"/>
  <c r="G65" i="3"/>
  <c r="G66" i="3"/>
  <c r="G67" i="3"/>
  <c r="G68" i="3"/>
  <c r="G69" i="3"/>
  <c r="G70" i="3"/>
  <c r="G71" i="3"/>
  <c r="G72" i="3"/>
  <c r="G73" i="3"/>
  <c r="G74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6" i="3"/>
  <c r="G97" i="3"/>
  <c r="G98" i="3"/>
  <c r="G99" i="3"/>
  <c r="G100" i="3"/>
  <c r="G101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6" i="3"/>
  <c r="G117" i="3"/>
  <c r="G118" i="3"/>
  <c r="G120" i="3"/>
  <c r="G121" i="3"/>
  <c r="G122" i="3"/>
  <c r="G123" i="3"/>
  <c r="G124" i="3"/>
  <c r="G125" i="3"/>
  <c r="G126" i="3"/>
  <c r="G127" i="3"/>
  <c r="G128" i="3"/>
  <c r="G129" i="3"/>
  <c r="G131" i="3"/>
  <c r="G133" i="3"/>
  <c r="G134" i="3"/>
  <c r="G135" i="3"/>
  <c r="G136" i="3"/>
  <c r="G137" i="3"/>
  <c r="G138" i="3"/>
  <c r="G139" i="3"/>
  <c r="G141" i="3"/>
  <c r="G142" i="3"/>
  <c r="G143" i="3"/>
  <c r="G144" i="3"/>
  <c r="G145" i="3"/>
  <c r="G146" i="3"/>
  <c r="G147" i="3"/>
  <c r="G148" i="3"/>
  <c r="G149" i="3"/>
  <c r="G150" i="3"/>
  <c r="G151" i="3"/>
  <c r="G153" i="3"/>
  <c r="G154" i="3"/>
  <c r="G155" i="3"/>
  <c r="G156" i="3"/>
  <c r="G158" i="3"/>
  <c r="G159" i="3"/>
  <c r="G160" i="3"/>
  <c r="G161" i="3"/>
  <c r="G162" i="3"/>
  <c r="G163" i="3"/>
  <c r="G164" i="3"/>
  <c r="G165" i="3"/>
  <c r="G166" i="3"/>
  <c r="G167" i="3"/>
  <c r="G45" i="3"/>
  <c r="F613" i="2"/>
  <c r="G613" i="2"/>
  <c r="I613" i="2" s="1"/>
  <c r="E613" i="2"/>
  <c r="G588" i="2"/>
  <c r="F588" i="2"/>
  <c r="E588" i="2"/>
  <c r="F521" i="2"/>
  <c r="H521" i="2" s="1"/>
  <c r="G521" i="2"/>
  <c r="I521" i="2" s="1"/>
  <c r="E521" i="2"/>
  <c r="F478" i="2"/>
  <c r="G478" i="2"/>
  <c r="I478" i="2" s="1"/>
  <c r="E478" i="2"/>
  <c r="F471" i="2"/>
  <c r="G471" i="2"/>
  <c r="I471" i="2" s="1"/>
  <c r="E471" i="2"/>
  <c r="F413" i="2"/>
  <c r="G413" i="2"/>
  <c r="E413" i="2"/>
  <c r="F394" i="2"/>
  <c r="G394" i="2"/>
  <c r="I394" i="2" s="1"/>
  <c r="E394" i="2"/>
  <c r="F321" i="2"/>
  <c r="G321" i="2"/>
  <c r="I321" i="2" s="1"/>
  <c r="E321" i="2"/>
  <c r="F287" i="2"/>
  <c r="G287" i="2"/>
  <c r="E287" i="2"/>
  <c r="F172" i="2"/>
  <c r="G172" i="2"/>
  <c r="E172" i="2"/>
  <c r="F99" i="2"/>
  <c r="G99" i="2"/>
  <c r="I99" i="2" s="1"/>
  <c r="E99" i="2"/>
  <c r="F29" i="2"/>
  <c r="G29" i="2"/>
  <c r="E29" i="2"/>
  <c r="I588" i="2"/>
  <c r="H588" i="2"/>
  <c r="I413" i="2"/>
  <c r="I287" i="2"/>
  <c r="I172" i="2"/>
  <c r="H99" i="2"/>
  <c r="I29" i="2"/>
  <c r="H668" i="2"/>
  <c r="I668" i="2"/>
  <c r="I662" i="2"/>
  <c r="H662" i="2"/>
  <c r="I656" i="2"/>
  <c r="H656" i="2"/>
  <c r="I650" i="2"/>
  <c r="H650" i="2"/>
  <c r="I644" i="2"/>
  <c r="H644" i="2"/>
  <c r="I638" i="2"/>
  <c r="H638" i="2"/>
  <c r="I632" i="2"/>
  <c r="H632" i="2"/>
  <c r="I626" i="2"/>
  <c r="H626" i="2"/>
  <c r="I620" i="2"/>
  <c r="H620" i="2"/>
  <c r="I614" i="2"/>
  <c r="H614" i="2"/>
  <c r="I607" i="2"/>
  <c r="H607" i="2"/>
  <c r="I601" i="2"/>
  <c r="H601" i="2"/>
  <c r="I595" i="2"/>
  <c r="H595" i="2"/>
  <c r="I589" i="2"/>
  <c r="H589" i="2"/>
  <c r="I582" i="2"/>
  <c r="H582" i="2"/>
  <c r="I576" i="2"/>
  <c r="H576" i="2"/>
  <c r="I570" i="2"/>
  <c r="H570" i="2"/>
  <c r="I564" i="2"/>
  <c r="H564" i="2"/>
  <c r="I558" i="2"/>
  <c r="H558" i="2"/>
  <c r="I552" i="2"/>
  <c r="H552" i="2"/>
  <c r="I546" i="2"/>
  <c r="H546" i="2"/>
  <c r="I540" i="2"/>
  <c r="H540" i="2"/>
  <c r="I534" i="2"/>
  <c r="H534" i="2"/>
  <c r="I528" i="2"/>
  <c r="H528" i="2"/>
  <c r="I522" i="2"/>
  <c r="H522" i="2"/>
  <c r="I515" i="2"/>
  <c r="H515" i="2"/>
  <c r="I509" i="2"/>
  <c r="H509" i="2"/>
  <c r="I503" i="2"/>
  <c r="H503" i="2"/>
  <c r="I497" i="2"/>
  <c r="H497" i="2"/>
  <c r="I491" i="2"/>
  <c r="H491" i="2"/>
  <c r="I485" i="2"/>
  <c r="H485" i="2"/>
  <c r="I479" i="2"/>
  <c r="H479" i="2"/>
  <c r="I472" i="2"/>
  <c r="H472" i="2"/>
  <c r="I465" i="2"/>
  <c r="I462" i="2" s="1"/>
  <c r="H465" i="2"/>
  <c r="H462" i="2" s="1"/>
  <c r="I456" i="2"/>
  <c r="H456" i="2"/>
  <c r="I450" i="2"/>
  <c r="H450" i="2"/>
  <c r="I444" i="2"/>
  <c r="H444" i="2"/>
  <c r="I438" i="2"/>
  <c r="H438" i="2"/>
  <c r="I432" i="2"/>
  <c r="H432" i="2"/>
  <c r="I426" i="2"/>
  <c r="H426" i="2"/>
  <c r="I420" i="2"/>
  <c r="H420" i="2"/>
  <c r="I414" i="2"/>
  <c r="H414" i="2"/>
  <c r="I407" i="2"/>
  <c r="H407" i="2"/>
  <c r="I401" i="2"/>
  <c r="H401" i="2"/>
  <c r="I395" i="2"/>
  <c r="H395" i="2"/>
  <c r="I388" i="2"/>
  <c r="H388" i="2"/>
  <c r="I382" i="2"/>
  <c r="H382" i="2"/>
  <c r="I376" i="2"/>
  <c r="H376" i="2"/>
  <c r="I370" i="2"/>
  <c r="H370" i="2"/>
  <c r="I364" i="2"/>
  <c r="H364" i="2"/>
  <c r="I358" i="2"/>
  <c r="H358" i="2"/>
  <c r="I352" i="2"/>
  <c r="H352" i="2"/>
  <c r="I346" i="2"/>
  <c r="H346" i="2"/>
  <c r="I340" i="2"/>
  <c r="H340" i="2"/>
  <c r="I334" i="2"/>
  <c r="H334" i="2"/>
  <c r="I328" i="2"/>
  <c r="H328" i="2"/>
  <c r="I322" i="2"/>
  <c r="H322" i="2"/>
  <c r="I306" i="2"/>
  <c r="H306" i="2"/>
  <c r="I300" i="2"/>
  <c r="H300" i="2"/>
  <c r="I294" i="2"/>
  <c r="H294" i="2"/>
  <c r="I288" i="2"/>
  <c r="H288" i="2"/>
  <c r="I281" i="2"/>
  <c r="H281" i="2"/>
  <c r="I275" i="2"/>
  <c r="H275" i="2"/>
  <c r="I269" i="2"/>
  <c r="H269" i="2"/>
  <c r="I263" i="2"/>
  <c r="H263" i="2"/>
  <c r="I257" i="2"/>
  <c r="H257" i="2"/>
  <c r="I251" i="2"/>
  <c r="H251" i="2"/>
  <c r="I245" i="2"/>
  <c r="H245" i="2"/>
  <c r="I239" i="2"/>
  <c r="H239" i="2"/>
  <c r="I233" i="2"/>
  <c r="H233" i="2"/>
  <c r="I227" i="2"/>
  <c r="H227" i="2"/>
  <c r="I221" i="2"/>
  <c r="H221" i="2"/>
  <c r="I215" i="2"/>
  <c r="H215" i="2"/>
  <c r="I209" i="2"/>
  <c r="H209" i="2"/>
  <c r="I203" i="2"/>
  <c r="H203" i="2"/>
  <c r="I197" i="2"/>
  <c r="H197" i="2"/>
  <c r="I191" i="2"/>
  <c r="H191" i="2"/>
  <c r="I185" i="2"/>
  <c r="H185" i="2"/>
  <c r="I179" i="2"/>
  <c r="H179" i="2"/>
  <c r="I173" i="2"/>
  <c r="H173" i="2"/>
  <c r="I166" i="2"/>
  <c r="H166" i="2"/>
  <c r="I160" i="2"/>
  <c r="H160" i="2"/>
  <c r="I154" i="2"/>
  <c r="H154" i="2"/>
  <c r="I148" i="2"/>
  <c r="H148" i="2"/>
  <c r="I142" i="2"/>
  <c r="H142" i="2"/>
  <c r="I136" i="2"/>
  <c r="H136" i="2"/>
  <c r="I130" i="2"/>
  <c r="H130" i="2"/>
  <c r="I124" i="2"/>
  <c r="H124" i="2"/>
  <c r="I118" i="2"/>
  <c r="H118" i="2"/>
  <c r="I112" i="2"/>
  <c r="H112" i="2"/>
  <c r="I106" i="2"/>
  <c r="H106" i="2"/>
  <c r="I100" i="2"/>
  <c r="H100" i="2"/>
  <c r="I93" i="2"/>
  <c r="H93" i="2"/>
  <c r="I87" i="2"/>
  <c r="H87" i="2"/>
  <c r="I72" i="2"/>
  <c r="H72" i="2"/>
  <c r="I66" i="2"/>
  <c r="H66" i="2"/>
  <c r="I60" i="2"/>
  <c r="H60" i="2"/>
  <c r="I54" i="2"/>
  <c r="H54" i="2"/>
  <c r="I48" i="2"/>
  <c r="H48" i="2"/>
  <c r="I42" i="2"/>
  <c r="H42" i="2"/>
  <c r="I36" i="2"/>
  <c r="H36" i="2"/>
  <c r="I30" i="2"/>
  <c r="H30" i="2"/>
  <c r="I23" i="2"/>
  <c r="H23" i="2"/>
  <c r="I17" i="2"/>
  <c r="H17" i="2"/>
  <c r="I11" i="2"/>
  <c r="H11" i="2"/>
  <c r="I5" i="2"/>
  <c r="H5" i="2"/>
  <c r="H7" i="2"/>
  <c r="I7" i="2"/>
  <c r="H8" i="2"/>
  <c r="I8" i="2"/>
  <c r="H9" i="2"/>
  <c r="I9" i="2"/>
  <c r="H10" i="2"/>
  <c r="I10" i="2"/>
  <c r="H12" i="2"/>
  <c r="I12" i="2"/>
  <c r="H13" i="2"/>
  <c r="I13" i="2"/>
  <c r="H14" i="2"/>
  <c r="I14" i="2"/>
  <c r="H15" i="2"/>
  <c r="I15" i="2"/>
  <c r="H16" i="2"/>
  <c r="I16" i="2"/>
  <c r="H18" i="2"/>
  <c r="I18" i="2"/>
  <c r="H19" i="2"/>
  <c r="I19" i="2"/>
  <c r="H20" i="2"/>
  <c r="I20" i="2"/>
  <c r="H21" i="2"/>
  <c r="I21" i="2"/>
  <c r="H22" i="2"/>
  <c r="I22" i="2"/>
  <c r="H24" i="2"/>
  <c r="I24" i="2"/>
  <c r="H25" i="2"/>
  <c r="I25" i="2"/>
  <c r="H26" i="2"/>
  <c r="I26" i="2"/>
  <c r="H27" i="2"/>
  <c r="I27" i="2"/>
  <c r="H28" i="2"/>
  <c r="I28" i="2"/>
  <c r="H31" i="2"/>
  <c r="I31" i="2"/>
  <c r="H32" i="2"/>
  <c r="I32" i="2"/>
  <c r="H33" i="2"/>
  <c r="I33" i="2"/>
  <c r="H34" i="2"/>
  <c r="I34" i="2"/>
  <c r="H35" i="2"/>
  <c r="I35" i="2"/>
  <c r="H37" i="2"/>
  <c r="I37" i="2"/>
  <c r="H38" i="2"/>
  <c r="I38" i="2"/>
  <c r="H39" i="2"/>
  <c r="I39" i="2"/>
  <c r="H40" i="2"/>
  <c r="I40" i="2"/>
  <c r="H41" i="2"/>
  <c r="I41" i="2"/>
  <c r="H43" i="2"/>
  <c r="I43" i="2"/>
  <c r="H44" i="2"/>
  <c r="I44" i="2"/>
  <c r="H45" i="2"/>
  <c r="I45" i="2"/>
  <c r="H46" i="2"/>
  <c r="I46" i="2"/>
  <c r="H47" i="2"/>
  <c r="I47" i="2"/>
  <c r="H49" i="2"/>
  <c r="I49" i="2"/>
  <c r="H50" i="2"/>
  <c r="I50" i="2"/>
  <c r="H51" i="2"/>
  <c r="I51" i="2"/>
  <c r="H52" i="2"/>
  <c r="I52" i="2"/>
  <c r="H53" i="2"/>
  <c r="I53" i="2"/>
  <c r="H55" i="2"/>
  <c r="I55" i="2"/>
  <c r="H56" i="2"/>
  <c r="I56" i="2"/>
  <c r="H57" i="2"/>
  <c r="I57" i="2"/>
  <c r="H58" i="2"/>
  <c r="I58" i="2"/>
  <c r="H59" i="2"/>
  <c r="I59" i="2"/>
  <c r="H61" i="2"/>
  <c r="I61" i="2"/>
  <c r="H62" i="2"/>
  <c r="I62" i="2"/>
  <c r="H63" i="2"/>
  <c r="I63" i="2"/>
  <c r="H64" i="2"/>
  <c r="I64" i="2"/>
  <c r="H65" i="2"/>
  <c r="I65" i="2"/>
  <c r="H67" i="2"/>
  <c r="I67" i="2"/>
  <c r="H68" i="2"/>
  <c r="I68" i="2"/>
  <c r="H69" i="2"/>
  <c r="I69" i="2"/>
  <c r="H70" i="2"/>
  <c r="I70" i="2"/>
  <c r="H71" i="2"/>
  <c r="I71" i="2"/>
  <c r="H73" i="2"/>
  <c r="I73" i="2"/>
  <c r="H74" i="2"/>
  <c r="I74" i="2"/>
  <c r="H75" i="2"/>
  <c r="I75" i="2"/>
  <c r="H76" i="2"/>
  <c r="I76" i="2"/>
  <c r="H77" i="2"/>
  <c r="I77" i="2"/>
  <c r="H79" i="2"/>
  <c r="I79" i="2"/>
  <c r="H80" i="2"/>
  <c r="I80" i="2"/>
  <c r="H82" i="2"/>
  <c r="I82" i="2"/>
  <c r="H83" i="2"/>
  <c r="I83" i="2"/>
  <c r="H84" i="2"/>
  <c r="I84" i="2"/>
  <c r="H85" i="2"/>
  <c r="I85" i="2"/>
  <c r="H86" i="2"/>
  <c r="I86" i="2"/>
  <c r="H88" i="2"/>
  <c r="I88" i="2"/>
  <c r="H89" i="2"/>
  <c r="I89" i="2"/>
  <c r="H90" i="2"/>
  <c r="I90" i="2"/>
  <c r="H91" i="2"/>
  <c r="I91" i="2"/>
  <c r="H92" i="2"/>
  <c r="I92" i="2"/>
  <c r="H94" i="2"/>
  <c r="I94" i="2"/>
  <c r="H95" i="2"/>
  <c r="I95" i="2"/>
  <c r="H96" i="2"/>
  <c r="I96" i="2"/>
  <c r="H97" i="2"/>
  <c r="I97" i="2"/>
  <c r="H98" i="2"/>
  <c r="I98" i="2"/>
  <c r="H101" i="2"/>
  <c r="I101" i="2"/>
  <c r="H102" i="2"/>
  <c r="I102" i="2"/>
  <c r="H103" i="2"/>
  <c r="I103" i="2"/>
  <c r="H104" i="2"/>
  <c r="I104" i="2"/>
  <c r="H105" i="2"/>
  <c r="I105" i="2"/>
  <c r="H107" i="2"/>
  <c r="I107" i="2"/>
  <c r="H108" i="2"/>
  <c r="I108" i="2"/>
  <c r="H109" i="2"/>
  <c r="I109" i="2"/>
  <c r="H110" i="2"/>
  <c r="I110" i="2"/>
  <c r="H111" i="2"/>
  <c r="I111" i="2"/>
  <c r="H113" i="2"/>
  <c r="I113" i="2"/>
  <c r="H114" i="2"/>
  <c r="I114" i="2"/>
  <c r="H115" i="2"/>
  <c r="I115" i="2"/>
  <c r="H116" i="2"/>
  <c r="I116" i="2"/>
  <c r="H117" i="2"/>
  <c r="I117" i="2"/>
  <c r="H119" i="2"/>
  <c r="I119" i="2"/>
  <c r="H120" i="2"/>
  <c r="I120" i="2"/>
  <c r="H121" i="2"/>
  <c r="I121" i="2"/>
  <c r="H122" i="2"/>
  <c r="I122" i="2"/>
  <c r="H123" i="2"/>
  <c r="I123" i="2"/>
  <c r="H125" i="2"/>
  <c r="I125" i="2"/>
  <c r="H126" i="2"/>
  <c r="I126" i="2"/>
  <c r="H127" i="2"/>
  <c r="I127" i="2"/>
  <c r="H128" i="2"/>
  <c r="I128" i="2"/>
  <c r="H129" i="2"/>
  <c r="I129" i="2"/>
  <c r="H131" i="2"/>
  <c r="I131" i="2"/>
  <c r="H132" i="2"/>
  <c r="I132" i="2"/>
  <c r="H133" i="2"/>
  <c r="I133" i="2"/>
  <c r="H134" i="2"/>
  <c r="I134" i="2"/>
  <c r="H135" i="2"/>
  <c r="I135" i="2"/>
  <c r="H137" i="2"/>
  <c r="I137" i="2"/>
  <c r="H138" i="2"/>
  <c r="I138" i="2"/>
  <c r="H139" i="2"/>
  <c r="I139" i="2"/>
  <c r="H140" i="2"/>
  <c r="I140" i="2"/>
  <c r="H141" i="2"/>
  <c r="I141" i="2"/>
  <c r="H143" i="2"/>
  <c r="I143" i="2"/>
  <c r="H144" i="2"/>
  <c r="I144" i="2"/>
  <c r="H145" i="2"/>
  <c r="I145" i="2"/>
  <c r="H146" i="2"/>
  <c r="I146" i="2"/>
  <c r="H147" i="2"/>
  <c r="I147" i="2"/>
  <c r="H149" i="2"/>
  <c r="I149" i="2"/>
  <c r="H150" i="2"/>
  <c r="I150" i="2"/>
  <c r="H151" i="2"/>
  <c r="I151" i="2"/>
  <c r="H152" i="2"/>
  <c r="I152" i="2"/>
  <c r="H153" i="2"/>
  <c r="I153" i="2"/>
  <c r="H155" i="2"/>
  <c r="I155" i="2"/>
  <c r="H156" i="2"/>
  <c r="I156" i="2"/>
  <c r="H157" i="2"/>
  <c r="I157" i="2"/>
  <c r="H158" i="2"/>
  <c r="I158" i="2"/>
  <c r="H159" i="2"/>
  <c r="I159" i="2"/>
  <c r="H161" i="2"/>
  <c r="I161" i="2"/>
  <c r="H162" i="2"/>
  <c r="I162" i="2"/>
  <c r="H163" i="2"/>
  <c r="I163" i="2"/>
  <c r="H164" i="2"/>
  <c r="I164" i="2"/>
  <c r="H165" i="2"/>
  <c r="I165" i="2"/>
  <c r="H167" i="2"/>
  <c r="I167" i="2"/>
  <c r="H168" i="2"/>
  <c r="I168" i="2"/>
  <c r="H169" i="2"/>
  <c r="I169" i="2"/>
  <c r="H170" i="2"/>
  <c r="I170" i="2"/>
  <c r="H171" i="2"/>
  <c r="I171" i="2"/>
  <c r="H174" i="2"/>
  <c r="I174" i="2"/>
  <c r="H175" i="2"/>
  <c r="I175" i="2"/>
  <c r="H176" i="2"/>
  <c r="I176" i="2"/>
  <c r="H177" i="2"/>
  <c r="I177" i="2"/>
  <c r="H178" i="2"/>
  <c r="I178" i="2"/>
  <c r="H180" i="2"/>
  <c r="I180" i="2"/>
  <c r="H181" i="2"/>
  <c r="I181" i="2"/>
  <c r="H182" i="2"/>
  <c r="I182" i="2"/>
  <c r="H183" i="2"/>
  <c r="I183" i="2"/>
  <c r="H184" i="2"/>
  <c r="I184" i="2"/>
  <c r="H186" i="2"/>
  <c r="I186" i="2"/>
  <c r="H187" i="2"/>
  <c r="I187" i="2"/>
  <c r="H188" i="2"/>
  <c r="I188" i="2"/>
  <c r="H189" i="2"/>
  <c r="I189" i="2"/>
  <c r="H190" i="2"/>
  <c r="I190" i="2"/>
  <c r="H192" i="2"/>
  <c r="I192" i="2"/>
  <c r="H193" i="2"/>
  <c r="I193" i="2"/>
  <c r="H194" i="2"/>
  <c r="I194" i="2"/>
  <c r="H195" i="2"/>
  <c r="I195" i="2"/>
  <c r="H196" i="2"/>
  <c r="I196" i="2"/>
  <c r="H198" i="2"/>
  <c r="I198" i="2"/>
  <c r="H199" i="2"/>
  <c r="I199" i="2"/>
  <c r="H200" i="2"/>
  <c r="I200" i="2"/>
  <c r="H201" i="2"/>
  <c r="I201" i="2"/>
  <c r="H202" i="2"/>
  <c r="I202" i="2"/>
  <c r="H204" i="2"/>
  <c r="I204" i="2"/>
  <c r="H205" i="2"/>
  <c r="I205" i="2"/>
  <c r="H206" i="2"/>
  <c r="I206" i="2"/>
  <c r="H207" i="2"/>
  <c r="I207" i="2"/>
  <c r="H208" i="2"/>
  <c r="I208" i="2"/>
  <c r="H210" i="2"/>
  <c r="I210" i="2"/>
  <c r="H211" i="2"/>
  <c r="I211" i="2"/>
  <c r="H212" i="2"/>
  <c r="I212" i="2"/>
  <c r="H213" i="2"/>
  <c r="I213" i="2"/>
  <c r="H214" i="2"/>
  <c r="I214" i="2"/>
  <c r="H216" i="2"/>
  <c r="I216" i="2"/>
  <c r="H217" i="2"/>
  <c r="I217" i="2"/>
  <c r="H218" i="2"/>
  <c r="I218" i="2"/>
  <c r="H219" i="2"/>
  <c r="I219" i="2"/>
  <c r="H220" i="2"/>
  <c r="I220" i="2"/>
  <c r="H222" i="2"/>
  <c r="I222" i="2"/>
  <c r="H223" i="2"/>
  <c r="I223" i="2"/>
  <c r="H224" i="2"/>
  <c r="I224" i="2"/>
  <c r="H225" i="2"/>
  <c r="I225" i="2"/>
  <c r="H226" i="2"/>
  <c r="I226" i="2"/>
  <c r="H228" i="2"/>
  <c r="I228" i="2"/>
  <c r="H229" i="2"/>
  <c r="I229" i="2"/>
  <c r="H230" i="2"/>
  <c r="I230" i="2"/>
  <c r="H231" i="2"/>
  <c r="I231" i="2"/>
  <c r="H232" i="2"/>
  <c r="I232" i="2"/>
  <c r="H234" i="2"/>
  <c r="I234" i="2"/>
  <c r="H235" i="2"/>
  <c r="I235" i="2"/>
  <c r="H236" i="2"/>
  <c r="I236" i="2"/>
  <c r="H237" i="2"/>
  <c r="I237" i="2"/>
  <c r="H238" i="2"/>
  <c r="I238" i="2"/>
  <c r="H240" i="2"/>
  <c r="I240" i="2"/>
  <c r="H241" i="2"/>
  <c r="I241" i="2"/>
  <c r="H242" i="2"/>
  <c r="I242" i="2"/>
  <c r="H243" i="2"/>
  <c r="I243" i="2"/>
  <c r="H244" i="2"/>
  <c r="I244" i="2"/>
  <c r="H246" i="2"/>
  <c r="I246" i="2"/>
  <c r="H247" i="2"/>
  <c r="I247" i="2"/>
  <c r="H248" i="2"/>
  <c r="I248" i="2"/>
  <c r="H249" i="2"/>
  <c r="I249" i="2"/>
  <c r="H250" i="2"/>
  <c r="I250" i="2"/>
  <c r="H252" i="2"/>
  <c r="I252" i="2"/>
  <c r="H253" i="2"/>
  <c r="I253" i="2"/>
  <c r="H254" i="2"/>
  <c r="I254" i="2"/>
  <c r="H255" i="2"/>
  <c r="I255" i="2"/>
  <c r="H256" i="2"/>
  <c r="I256" i="2"/>
  <c r="H258" i="2"/>
  <c r="I258" i="2"/>
  <c r="H259" i="2"/>
  <c r="I259" i="2"/>
  <c r="H260" i="2"/>
  <c r="I260" i="2"/>
  <c r="H261" i="2"/>
  <c r="I261" i="2"/>
  <c r="H262" i="2"/>
  <c r="I262" i="2"/>
  <c r="H264" i="2"/>
  <c r="I264" i="2"/>
  <c r="H265" i="2"/>
  <c r="I265" i="2"/>
  <c r="H266" i="2"/>
  <c r="I266" i="2"/>
  <c r="H267" i="2"/>
  <c r="I267" i="2"/>
  <c r="H268" i="2"/>
  <c r="I268" i="2"/>
  <c r="H270" i="2"/>
  <c r="I270" i="2"/>
  <c r="H271" i="2"/>
  <c r="I271" i="2"/>
  <c r="H272" i="2"/>
  <c r="I272" i="2"/>
  <c r="H273" i="2"/>
  <c r="I273" i="2"/>
  <c r="H274" i="2"/>
  <c r="I274" i="2"/>
  <c r="H276" i="2"/>
  <c r="I276" i="2"/>
  <c r="H277" i="2"/>
  <c r="I277" i="2"/>
  <c r="H278" i="2"/>
  <c r="I278" i="2"/>
  <c r="H279" i="2"/>
  <c r="I279" i="2"/>
  <c r="H280" i="2"/>
  <c r="I280" i="2"/>
  <c r="H282" i="2"/>
  <c r="I282" i="2"/>
  <c r="H283" i="2"/>
  <c r="I283" i="2"/>
  <c r="H284" i="2"/>
  <c r="I284" i="2"/>
  <c r="H285" i="2"/>
  <c r="I285" i="2"/>
  <c r="H286" i="2"/>
  <c r="I286" i="2"/>
  <c r="H289" i="2"/>
  <c r="I289" i="2"/>
  <c r="H290" i="2"/>
  <c r="I290" i="2"/>
  <c r="H291" i="2"/>
  <c r="I291" i="2"/>
  <c r="H292" i="2"/>
  <c r="I292" i="2"/>
  <c r="H293" i="2"/>
  <c r="I293" i="2"/>
  <c r="H295" i="2"/>
  <c r="I295" i="2"/>
  <c r="H296" i="2"/>
  <c r="I296" i="2"/>
  <c r="H297" i="2"/>
  <c r="I297" i="2"/>
  <c r="H298" i="2"/>
  <c r="I298" i="2"/>
  <c r="H299" i="2"/>
  <c r="I299" i="2"/>
  <c r="H301" i="2"/>
  <c r="I301" i="2"/>
  <c r="H302" i="2"/>
  <c r="I302" i="2"/>
  <c r="H303" i="2"/>
  <c r="I303" i="2"/>
  <c r="H304" i="2"/>
  <c r="I304" i="2"/>
  <c r="H305" i="2"/>
  <c r="I305" i="2"/>
  <c r="H307" i="2"/>
  <c r="I307" i="2"/>
  <c r="H308" i="2"/>
  <c r="I308" i="2"/>
  <c r="H309" i="2"/>
  <c r="I309" i="2"/>
  <c r="H310" i="2"/>
  <c r="I310" i="2"/>
  <c r="H311" i="2"/>
  <c r="I311" i="2"/>
  <c r="H313" i="2"/>
  <c r="I313" i="2"/>
  <c r="H314" i="2"/>
  <c r="I314" i="2"/>
  <c r="H315" i="2"/>
  <c r="I315" i="2"/>
  <c r="H316" i="2"/>
  <c r="I316" i="2"/>
  <c r="H318" i="2"/>
  <c r="I318" i="2"/>
  <c r="H319" i="2"/>
  <c r="I319" i="2"/>
  <c r="H320" i="2"/>
  <c r="I320" i="2"/>
  <c r="H323" i="2"/>
  <c r="I323" i="2"/>
  <c r="H324" i="2"/>
  <c r="I324" i="2"/>
  <c r="H325" i="2"/>
  <c r="I325" i="2"/>
  <c r="H326" i="2"/>
  <c r="I326" i="2"/>
  <c r="H327" i="2"/>
  <c r="I327" i="2"/>
  <c r="H329" i="2"/>
  <c r="I329" i="2"/>
  <c r="H330" i="2"/>
  <c r="I330" i="2"/>
  <c r="H331" i="2"/>
  <c r="I331" i="2"/>
  <c r="H332" i="2"/>
  <c r="I332" i="2"/>
  <c r="H333" i="2"/>
  <c r="I333" i="2"/>
  <c r="H335" i="2"/>
  <c r="I335" i="2"/>
  <c r="H336" i="2"/>
  <c r="I336" i="2"/>
  <c r="H337" i="2"/>
  <c r="I337" i="2"/>
  <c r="H338" i="2"/>
  <c r="I338" i="2"/>
  <c r="H339" i="2"/>
  <c r="I339" i="2"/>
  <c r="H341" i="2"/>
  <c r="I341" i="2"/>
  <c r="H342" i="2"/>
  <c r="I342" i="2"/>
  <c r="H343" i="2"/>
  <c r="I343" i="2"/>
  <c r="H344" i="2"/>
  <c r="I344" i="2"/>
  <c r="H345" i="2"/>
  <c r="I345" i="2"/>
  <c r="H347" i="2"/>
  <c r="I347" i="2"/>
  <c r="H348" i="2"/>
  <c r="I348" i="2"/>
  <c r="H349" i="2"/>
  <c r="I349" i="2"/>
  <c r="H350" i="2"/>
  <c r="I350" i="2"/>
  <c r="H351" i="2"/>
  <c r="I351" i="2"/>
  <c r="H353" i="2"/>
  <c r="I353" i="2"/>
  <c r="H354" i="2"/>
  <c r="I354" i="2"/>
  <c r="H355" i="2"/>
  <c r="I355" i="2"/>
  <c r="H356" i="2"/>
  <c r="I356" i="2"/>
  <c r="H357" i="2"/>
  <c r="I357" i="2"/>
  <c r="H359" i="2"/>
  <c r="I359" i="2"/>
  <c r="H360" i="2"/>
  <c r="I360" i="2"/>
  <c r="H361" i="2"/>
  <c r="I361" i="2"/>
  <c r="H362" i="2"/>
  <c r="I362" i="2"/>
  <c r="H363" i="2"/>
  <c r="I363" i="2"/>
  <c r="H365" i="2"/>
  <c r="I365" i="2"/>
  <c r="H366" i="2"/>
  <c r="I366" i="2"/>
  <c r="H367" i="2"/>
  <c r="I367" i="2"/>
  <c r="H368" i="2"/>
  <c r="I368" i="2"/>
  <c r="H369" i="2"/>
  <c r="I369" i="2"/>
  <c r="H371" i="2"/>
  <c r="I371" i="2"/>
  <c r="H372" i="2"/>
  <c r="I372" i="2"/>
  <c r="H373" i="2"/>
  <c r="I373" i="2"/>
  <c r="H374" i="2"/>
  <c r="I374" i="2"/>
  <c r="H375" i="2"/>
  <c r="I375" i="2"/>
  <c r="H377" i="2"/>
  <c r="I377" i="2"/>
  <c r="H378" i="2"/>
  <c r="I378" i="2"/>
  <c r="H379" i="2"/>
  <c r="I379" i="2"/>
  <c r="H380" i="2"/>
  <c r="I380" i="2"/>
  <c r="H381" i="2"/>
  <c r="I381" i="2"/>
  <c r="H383" i="2"/>
  <c r="I383" i="2"/>
  <c r="H384" i="2"/>
  <c r="I384" i="2"/>
  <c r="H385" i="2"/>
  <c r="I385" i="2"/>
  <c r="H386" i="2"/>
  <c r="I386" i="2"/>
  <c r="H387" i="2"/>
  <c r="I387" i="2"/>
  <c r="H389" i="2"/>
  <c r="I389" i="2"/>
  <c r="H390" i="2"/>
  <c r="I390" i="2"/>
  <c r="H391" i="2"/>
  <c r="I391" i="2"/>
  <c r="H392" i="2"/>
  <c r="I392" i="2"/>
  <c r="H393" i="2"/>
  <c r="I393" i="2"/>
  <c r="H396" i="2"/>
  <c r="I396" i="2"/>
  <c r="H397" i="2"/>
  <c r="I397" i="2"/>
  <c r="H398" i="2"/>
  <c r="I398" i="2"/>
  <c r="H399" i="2"/>
  <c r="I399" i="2"/>
  <c r="H400" i="2"/>
  <c r="I400" i="2"/>
  <c r="H402" i="2"/>
  <c r="I402" i="2"/>
  <c r="H403" i="2"/>
  <c r="I403" i="2"/>
  <c r="H404" i="2"/>
  <c r="I404" i="2"/>
  <c r="H405" i="2"/>
  <c r="I405" i="2"/>
  <c r="H406" i="2"/>
  <c r="I406" i="2"/>
  <c r="H408" i="2"/>
  <c r="I408" i="2"/>
  <c r="H409" i="2"/>
  <c r="I409" i="2"/>
  <c r="H410" i="2"/>
  <c r="I410" i="2"/>
  <c r="H411" i="2"/>
  <c r="I411" i="2"/>
  <c r="H412" i="2"/>
  <c r="I412" i="2"/>
  <c r="H415" i="2"/>
  <c r="I415" i="2"/>
  <c r="H416" i="2"/>
  <c r="I416" i="2"/>
  <c r="H417" i="2"/>
  <c r="I417" i="2"/>
  <c r="H418" i="2"/>
  <c r="I418" i="2"/>
  <c r="H419" i="2"/>
  <c r="I419" i="2"/>
  <c r="H421" i="2"/>
  <c r="I421" i="2"/>
  <c r="H422" i="2"/>
  <c r="I422" i="2"/>
  <c r="H423" i="2"/>
  <c r="I423" i="2"/>
  <c r="H424" i="2"/>
  <c r="I424" i="2"/>
  <c r="H425" i="2"/>
  <c r="I425" i="2"/>
  <c r="H427" i="2"/>
  <c r="I427" i="2"/>
  <c r="H428" i="2"/>
  <c r="I428" i="2"/>
  <c r="H429" i="2"/>
  <c r="I429" i="2"/>
  <c r="H430" i="2"/>
  <c r="I430" i="2"/>
  <c r="H431" i="2"/>
  <c r="I431" i="2"/>
  <c r="H433" i="2"/>
  <c r="I433" i="2"/>
  <c r="H434" i="2"/>
  <c r="I434" i="2"/>
  <c r="H435" i="2"/>
  <c r="I435" i="2"/>
  <c r="H436" i="2"/>
  <c r="I436" i="2"/>
  <c r="H437" i="2"/>
  <c r="I437" i="2"/>
  <c r="H439" i="2"/>
  <c r="I439" i="2"/>
  <c r="H440" i="2"/>
  <c r="I440" i="2"/>
  <c r="H441" i="2"/>
  <c r="I441" i="2"/>
  <c r="H442" i="2"/>
  <c r="I442" i="2"/>
  <c r="H443" i="2"/>
  <c r="I443" i="2"/>
  <c r="H445" i="2"/>
  <c r="I445" i="2"/>
  <c r="H446" i="2"/>
  <c r="I446" i="2"/>
  <c r="H447" i="2"/>
  <c r="I447" i="2"/>
  <c r="H448" i="2"/>
  <c r="I448" i="2"/>
  <c r="H449" i="2"/>
  <c r="I449" i="2"/>
  <c r="H451" i="2"/>
  <c r="I451" i="2"/>
  <c r="H452" i="2"/>
  <c r="I452" i="2"/>
  <c r="H453" i="2"/>
  <c r="I453" i="2"/>
  <c r="H454" i="2"/>
  <c r="I454" i="2"/>
  <c r="H455" i="2"/>
  <c r="I455" i="2"/>
  <c r="H457" i="2"/>
  <c r="I457" i="2"/>
  <c r="H458" i="2"/>
  <c r="I458" i="2"/>
  <c r="H459" i="2"/>
  <c r="I459" i="2"/>
  <c r="H460" i="2"/>
  <c r="I460" i="2"/>
  <c r="H461" i="2"/>
  <c r="I461" i="2"/>
  <c r="H463" i="2"/>
  <c r="I463" i="2"/>
  <c r="H464" i="2"/>
  <c r="I464" i="2"/>
  <c r="H466" i="2"/>
  <c r="I466" i="2"/>
  <c r="H467" i="2"/>
  <c r="I467" i="2"/>
  <c r="H468" i="2"/>
  <c r="I468" i="2"/>
  <c r="H469" i="2"/>
  <c r="I469" i="2"/>
  <c r="H470" i="2"/>
  <c r="I470" i="2"/>
  <c r="H473" i="2"/>
  <c r="I473" i="2"/>
  <c r="H474" i="2"/>
  <c r="I474" i="2"/>
  <c r="H475" i="2"/>
  <c r="I475" i="2"/>
  <c r="H476" i="2"/>
  <c r="I476" i="2"/>
  <c r="H477" i="2"/>
  <c r="I477" i="2"/>
  <c r="H480" i="2"/>
  <c r="I480" i="2"/>
  <c r="H481" i="2"/>
  <c r="I481" i="2"/>
  <c r="H482" i="2"/>
  <c r="I482" i="2"/>
  <c r="H483" i="2"/>
  <c r="I483" i="2"/>
  <c r="H484" i="2"/>
  <c r="I484" i="2"/>
  <c r="H486" i="2"/>
  <c r="I486" i="2"/>
  <c r="H487" i="2"/>
  <c r="I487" i="2"/>
  <c r="H488" i="2"/>
  <c r="I488" i="2"/>
  <c r="H489" i="2"/>
  <c r="I489" i="2"/>
  <c r="H490" i="2"/>
  <c r="I490" i="2"/>
  <c r="H492" i="2"/>
  <c r="I492" i="2"/>
  <c r="H493" i="2"/>
  <c r="I493" i="2"/>
  <c r="H494" i="2"/>
  <c r="I494" i="2"/>
  <c r="H495" i="2"/>
  <c r="I495" i="2"/>
  <c r="H496" i="2"/>
  <c r="I496" i="2"/>
  <c r="H498" i="2"/>
  <c r="I498" i="2"/>
  <c r="H499" i="2"/>
  <c r="I499" i="2"/>
  <c r="H500" i="2"/>
  <c r="I500" i="2"/>
  <c r="H501" i="2"/>
  <c r="I501" i="2"/>
  <c r="H502" i="2"/>
  <c r="I502" i="2"/>
  <c r="H504" i="2"/>
  <c r="I504" i="2"/>
  <c r="H505" i="2"/>
  <c r="I505" i="2"/>
  <c r="H506" i="2"/>
  <c r="I506" i="2"/>
  <c r="H507" i="2"/>
  <c r="I507" i="2"/>
  <c r="H508" i="2"/>
  <c r="I508" i="2"/>
  <c r="H510" i="2"/>
  <c r="I510" i="2"/>
  <c r="H511" i="2"/>
  <c r="I511" i="2"/>
  <c r="H512" i="2"/>
  <c r="I512" i="2"/>
  <c r="H513" i="2"/>
  <c r="I513" i="2"/>
  <c r="H514" i="2"/>
  <c r="I514" i="2"/>
  <c r="H516" i="2"/>
  <c r="I516" i="2"/>
  <c r="H517" i="2"/>
  <c r="I517" i="2"/>
  <c r="H518" i="2"/>
  <c r="I518" i="2"/>
  <c r="H519" i="2"/>
  <c r="I519" i="2"/>
  <c r="H520" i="2"/>
  <c r="I520" i="2"/>
  <c r="H523" i="2"/>
  <c r="I523" i="2"/>
  <c r="H524" i="2"/>
  <c r="I524" i="2"/>
  <c r="H525" i="2"/>
  <c r="I525" i="2"/>
  <c r="H526" i="2"/>
  <c r="I526" i="2"/>
  <c r="H527" i="2"/>
  <c r="I527" i="2"/>
  <c r="H529" i="2"/>
  <c r="I529" i="2"/>
  <c r="H530" i="2"/>
  <c r="I530" i="2"/>
  <c r="H531" i="2"/>
  <c r="I531" i="2"/>
  <c r="H532" i="2"/>
  <c r="I532" i="2"/>
  <c r="H533" i="2"/>
  <c r="I533" i="2"/>
  <c r="H535" i="2"/>
  <c r="I535" i="2"/>
  <c r="H536" i="2"/>
  <c r="I536" i="2"/>
  <c r="H537" i="2"/>
  <c r="I537" i="2"/>
  <c r="H538" i="2"/>
  <c r="I538" i="2"/>
  <c r="H539" i="2"/>
  <c r="I539" i="2"/>
  <c r="H541" i="2"/>
  <c r="I541" i="2"/>
  <c r="H542" i="2"/>
  <c r="I542" i="2"/>
  <c r="H543" i="2"/>
  <c r="I543" i="2"/>
  <c r="H544" i="2"/>
  <c r="I544" i="2"/>
  <c r="H545" i="2"/>
  <c r="I545" i="2"/>
  <c r="H547" i="2"/>
  <c r="I547" i="2"/>
  <c r="H548" i="2"/>
  <c r="I548" i="2"/>
  <c r="H549" i="2"/>
  <c r="I549" i="2"/>
  <c r="H550" i="2"/>
  <c r="I550" i="2"/>
  <c r="H551" i="2"/>
  <c r="I551" i="2"/>
  <c r="H553" i="2"/>
  <c r="I553" i="2"/>
  <c r="H554" i="2"/>
  <c r="I554" i="2"/>
  <c r="H555" i="2"/>
  <c r="I555" i="2"/>
  <c r="H556" i="2"/>
  <c r="I556" i="2"/>
  <c r="H557" i="2"/>
  <c r="I557" i="2"/>
  <c r="H559" i="2"/>
  <c r="I559" i="2"/>
  <c r="H560" i="2"/>
  <c r="I560" i="2"/>
  <c r="H561" i="2"/>
  <c r="I561" i="2"/>
  <c r="H562" i="2"/>
  <c r="I562" i="2"/>
  <c r="H563" i="2"/>
  <c r="I563" i="2"/>
  <c r="H565" i="2"/>
  <c r="I565" i="2"/>
  <c r="H566" i="2"/>
  <c r="I566" i="2"/>
  <c r="H567" i="2"/>
  <c r="I567" i="2"/>
  <c r="H568" i="2"/>
  <c r="I568" i="2"/>
  <c r="H569" i="2"/>
  <c r="I569" i="2"/>
  <c r="H571" i="2"/>
  <c r="I571" i="2"/>
  <c r="H572" i="2"/>
  <c r="I572" i="2"/>
  <c r="H573" i="2"/>
  <c r="I573" i="2"/>
  <c r="H574" i="2"/>
  <c r="I574" i="2"/>
  <c r="H575" i="2"/>
  <c r="I575" i="2"/>
  <c r="H577" i="2"/>
  <c r="I577" i="2"/>
  <c r="H578" i="2"/>
  <c r="I578" i="2"/>
  <c r="H579" i="2"/>
  <c r="I579" i="2"/>
  <c r="H580" i="2"/>
  <c r="I580" i="2"/>
  <c r="H581" i="2"/>
  <c r="I581" i="2"/>
  <c r="H583" i="2"/>
  <c r="I583" i="2"/>
  <c r="H584" i="2"/>
  <c r="I584" i="2"/>
  <c r="H585" i="2"/>
  <c r="I585" i="2"/>
  <c r="H586" i="2"/>
  <c r="I586" i="2"/>
  <c r="H587" i="2"/>
  <c r="I587" i="2"/>
  <c r="H590" i="2"/>
  <c r="I590" i="2"/>
  <c r="H591" i="2"/>
  <c r="I591" i="2"/>
  <c r="H592" i="2"/>
  <c r="I592" i="2"/>
  <c r="H593" i="2"/>
  <c r="I593" i="2"/>
  <c r="H594" i="2"/>
  <c r="I594" i="2"/>
  <c r="H596" i="2"/>
  <c r="I596" i="2"/>
  <c r="H597" i="2"/>
  <c r="I597" i="2"/>
  <c r="H598" i="2"/>
  <c r="I598" i="2"/>
  <c r="H599" i="2"/>
  <c r="I599" i="2"/>
  <c r="H600" i="2"/>
  <c r="I600" i="2"/>
  <c r="H602" i="2"/>
  <c r="I602" i="2"/>
  <c r="H603" i="2"/>
  <c r="I603" i="2"/>
  <c r="H604" i="2"/>
  <c r="I604" i="2"/>
  <c r="H605" i="2"/>
  <c r="I605" i="2"/>
  <c r="H606" i="2"/>
  <c r="I606" i="2"/>
  <c r="H608" i="2"/>
  <c r="I608" i="2"/>
  <c r="H609" i="2"/>
  <c r="I609" i="2"/>
  <c r="H610" i="2"/>
  <c r="I610" i="2"/>
  <c r="H611" i="2"/>
  <c r="I611" i="2"/>
  <c r="H612" i="2"/>
  <c r="I612" i="2"/>
  <c r="H615" i="2"/>
  <c r="I615" i="2"/>
  <c r="H616" i="2"/>
  <c r="I616" i="2"/>
  <c r="H617" i="2"/>
  <c r="I617" i="2"/>
  <c r="H618" i="2"/>
  <c r="I618" i="2"/>
  <c r="H619" i="2"/>
  <c r="I619" i="2"/>
  <c r="H621" i="2"/>
  <c r="I621" i="2"/>
  <c r="H622" i="2"/>
  <c r="I622" i="2"/>
  <c r="H623" i="2"/>
  <c r="I623" i="2"/>
  <c r="H624" i="2"/>
  <c r="I624" i="2"/>
  <c r="H625" i="2"/>
  <c r="I625" i="2"/>
  <c r="H627" i="2"/>
  <c r="I627" i="2"/>
  <c r="H628" i="2"/>
  <c r="I628" i="2"/>
  <c r="H629" i="2"/>
  <c r="I629" i="2"/>
  <c r="H630" i="2"/>
  <c r="I630" i="2"/>
  <c r="H631" i="2"/>
  <c r="I631" i="2"/>
  <c r="H633" i="2"/>
  <c r="I633" i="2"/>
  <c r="H634" i="2"/>
  <c r="I634" i="2"/>
  <c r="H635" i="2"/>
  <c r="I635" i="2"/>
  <c r="H636" i="2"/>
  <c r="I636" i="2"/>
  <c r="H637" i="2"/>
  <c r="I637" i="2"/>
  <c r="H639" i="2"/>
  <c r="I639" i="2"/>
  <c r="H640" i="2"/>
  <c r="I640" i="2"/>
  <c r="H641" i="2"/>
  <c r="I641" i="2"/>
  <c r="H642" i="2"/>
  <c r="I642" i="2"/>
  <c r="H643" i="2"/>
  <c r="I643" i="2"/>
  <c r="H645" i="2"/>
  <c r="I645" i="2"/>
  <c r="H646" i="2"/>
  <c r="I646" i="2"/>
  <c r="H647" i="2"/>
  <c r="I647" i="2"/>
  <c r="H648" i="2"/>
  <c r="I648" i="2"/>
  <c r="H649" i="2"/>
  <c r="I649" i="2"/>
  <c r="H651" i="2"/>
  <c r="I651" i="2"/>
  <c r="H652" i="2"/>
  <c r="I652" i="2"/>
  <c r="H653" i="2"/>
  <c r="I653" i="2"/>
  <c r="H654" i="2"/>
  <c r="I654" i="2"/>
  <c r="H655" i="2"/>
  <c r="I655" i="2"/>
  <c r="H657" i="2"/>
  <c r="I657" i="2"/>
  <c r="H658" i="2"/>
  <c r="I658" i="2"/>
  <c r="H659" i="2"/>
  <c r="I659" i="2"/>
  <c r="H660" i="2"/>
  <c r="I660" i="2"/>
  <c r="H661" i="2"/>
  <c r="I661" i="2"/>
  <c r="H663" i="2"/>
  <c r="I663" i="2"/>
  <c r="H664" i="2"/>
  <c r="I664" i="2"/>
  <c r="H665" i="2"/>
  <c r="I665" i="2"/>
  <c r="H666" i="2"/>
  <c r="I666" i="2"/>
  <c r="H667" i="2"/>
  <c r="I667" i="2"/>
  <c r="H669" i="2"/>
  <c r="I669" i="2"/>
  <c r="H670" i="2"/>
  <c r="I670" i="2"/>
  <c r="H671" i="2"/>
  <c r="I671" i="2"/>
  <c r="H672" i="2"/>
  <c r="I672" i="2"/>
  <c r="H673" i="2"/>
  <c r="I673" i="2"/>
  <c r="I6" i="2"/>
  <c r="H6" i="2"/>
  <c r="G152" i="3" l="1"/>
  <c r="G140" i="3"/>
  <c r="G132" i="3"/>
  <c r="G130" i="3"/>
  <c r="G75" i="3"/>
  <c r="G49" i="3"/>
  <c r="G44" i="3"/>
  <c r="H613" i="2"/>
  <c r="H413" i="2"/>
  <c r="H287" i="2"/>
  <c r="H29" i="2"/>
  <c r="H478" i="2"/>
  <c r="H471" i="2"/>
  <c r="H394" i="2"/>
  <c r="I317" i="2"/>
  <c r="I312" i="2" s="1"/>
  <c r="H321" i="2"/>
  <c r="H317" i="2" s="1"/>
  <c r="H312" i="2" s="1"/>
  <c r="H172" i="2"/>
  <c r="F5" i="3"/>
  <c r="F6" i="3"/>
  <c r="F7" i="3"/>
  <c r="F8" i="3"/>
  <c r="F9" i="3"/>
  <c r="F10" i="3"/>
  <c r="F11" i="3"/>
  <c r="F12" i="3"/>
  <c r="F13" i="3"/>
  <c r="F14" i="3"/>
  <c r="F15" i="3"/>
  <c r="F16" i="3"/>
  <c r="H81" i="1"/>
  <c r="G81" i="1"/>
  <c r="F81" i="1"/>
  <c r="E81" i="1"/>
  <c r="D81" i="1"/>
  <c r="H75" i="1"/>
  <c r="G75" i="1"/>
  <c r="F75" i="1"/>
  <c r="E75" i="1"/>
  <c r="D75" i="1"/>
  <c r="H69" i="1"/>
  <c r="G69" i="1"/>
  <c r="F69" i="1"/>
  <c r="E69" i="1"/>
  <c r="D69" i="1"/>
  <c r="H63" i="1"/>
  <c r="G63" i="1"/>
  <c r="F63" i="1"/>
  <c r="E63" i="1"/>
  <c r="D63" i="1"/>
  <c r="H57" i="1"/>
  <c r="G57" i="1"/>
  <c r="F57" i="1"/>
  <c r="E57" i="1"/>
  <c r="D57" i="1"/>
  <c r="H51" i="1"/>
  <c r="G51" i="1"/>
  <c r="F51" i="1"/>
  <c r="E51" i="1"/>
  <c r="D51" i="1"/>
  <c r="H45" i="1"/>
  <c r="G45" i="1"/>
  <c r="F45" i="1"/>
  <c r="E45" i="1"/>
  <c r="D45" i="1"/>
  <c r="H39" i="1"/>
  <c r="G39" i="1"/>
  <c r="F39" i="1"/>
  <c r="E39" i="1"/>
  <c r="D39" i="1"/>
  <c r="H33" i="1"/>
  <c r="G33" i="1"/>
  <c r="F33" i="1"/>
  <c r="E33" i="1"/>
  <c r="D33" i="1"/>
  <c r="H27" i="1"/>
  <c r="G27" i="1"/>
  <c r="F27" i="1"/>
  <c r="E27" i="1"/>
  <c r="D27" i="1"/>
  <c r="H21" i="1"/>
  <c r="G21" i="1"/>
  <c r="F21" i="1"/>
  <c r="E21" i="1"/>
  <c r="D21" i="1"/>
  <c r="H15" i="1"/>
  <c r="G15" i="1"/>
  <c r="F15" i="1"/>
  <c r="E15" i="1"/>
  <c r="D15" i="1"/>
  <c r="E9" i="1"/>
  <c r="F9" i="1"/>
  <c r="G9" i="1"/>
  <c r="H9" i="1"/>
  <c r="D9" i="1"/>
  <c r="G5" i="1"/>
  <c r="H5" i="1"/>
  <c r="G6" i="1"/>
  <c r="H6" i="1"/>
  <c r="G7" i="1"/>
  <c r="H7" i="1"/>
  <c r="G8" i="1"/>
  <c r="H8" i="1"/>
  <c r="G10" i="1"/>
  <c r="H10" i="1"/>
  <c r="G11" i="1"/>
  <c r="H11" i="1"/>
  <c r="G12" i="1"/>
  <c r="H12" i="1"/>
  <c r="G13" i="1"/>
  <c r="H13" i="1"/>
  <c r="G14" i="1"/>
  <c r="H14" i="1"/>
  <c r="G16" i="1"/>
  <c r="H16" i="1"/>
  <c r="G17" i="1"/>
  <c r="H17" i="1"/>
  <c r="G18" i="1"/>
  <c r="H18" i="1"/>
  <c r="G19" i="1"/>
  <c r="H19" i="1"/>
  <c r="G20" i="1"/>
  <c r="H20" i="1"/>
  <c r="G22" i="1"/>
  <c r="H22" i="1"/>
  <c r="G23" i="1"/>
  <c r="H23" i="1"/>
  <c r="G24" i="1"/>
  <c r="H24" i="1"/>
  <c r="G25" i="1"/>
  <c r="H25" i="1"/>
  <c r="G26" i="1"/>
  <c r="H26" i="1"/>
  <c r="G28" i="1"/>
  <c r="H28" i="1"/>
  <c r="G29" i="1"/>
  <c r="H29" i="1"/>
  <c r="G30" i="1"/>
  <c r="H30" i="1"/>
  <c r="G31" i="1"/>
  <c r="H31" i="1"/>
  <c r="G32" i="1"/>
  <c r="H32" i="1"/>
  <c r="G34" i="1"/>
  <c r="H34" i="1"/>
  <c r="G35" i="1"/>
  <c r="H35" i="1"/>
  <c r="G36" i="1"/>
  <c r="H36" i="1"/>
  <c r="G37" i="1"/>
  <c r="H37" i="1"/>
  <c r="G38" i="1"/>
  <c r="H38" i="1"/>
  <c r="G40" i="1"/>
  <c r="H40" i="1"/>
  <c r="G41" i="1"/>
  <c r="H41" i="1"/>
  <c r="G42" i="1"/>
  <c r="H42" i="1"/>
  <c r="G43" i="1"/>
  <c r="H43" i="1"/>
  <c r="G44" i="1"/>
  <c r="H44" i="1"/>
  <c r="G46" i="1"/>
  <c r="H46" i="1"/>
  <c r="G47" i="1"/>
  <c r="H47" i="1"/>
  <c r="G48" i="1"/>
  <c r="H48" i="1"/>
  <c r="G49" i="1"/>
  <c r="H49" i="1"/>
  <c r="G50" i="1"/>
  <c r="H50" i="1"/>
  <c r="G52" i="1"/>
  <c r="H52" i="1"/>
  <c r="G53" i="1"/>
  <c r="H53" i="1"/>
  <c r="G54" i="1"/>
  <c r="H54" i="1"/>
  <c r="G55" i="1"/>
  <c r="H55" i="1"/>
  <c r="G56" i="1"/>
  <c r="H56" i="1"/>
  <c r="G58" i="1"/>
  <c r="H58" i="1"/>
  <c r="G59" i="1"/>
  <c r="H59" i="1"/>
  <c r="G60" i="1"/>
  <c r="H60" i="1"/>
  <c r="G61" i="1"/>
  <c r="H61" i="1"/>
  <c r="G62" i="1"/>
  <c r="H62" i="1"/>
  <c r="G64" i="1"/>
  <c r="H64" i="1"/>
  <c r="G65" i="1"/>
  <c r="H65" i="1"/>
  <c r="G66" i="1"/>
  <c r="H66" i="1"/>
  <c r="G67" i="1"/>
  <c r="H67" i="1"/>
  <c r="G68" i="1"/>
  <c r="H68" i="1"/>
  <c r="G70" i="1"/>
  <c r="H70" i="1"/>
  <c r="G71" i="1"/>
  <c r="H71" i="1"/>
  <c r="G72" i="1"/>
  <c r="H72" i="1"/>
  <c r="G73" i="1"/>
  <c r="H73" i="1"/>
  <c r="G74" i="1"/>
  <c r="H74" i="1"/>
  <c r="G76" i="1"/>
  <c r="H76" i="1"/>
  <c r="G77" i="1"/>
  <c r="H77" i="1"/>
  <c r="G78" i="1"/>
  <c r="H78" i="1"/>
  <c r="G79" i="1"/>
  <c r="H79" i="1"/>
  <c r="G80" i="1"/>
  <c r="H80" i="1"/>
  <c r="H4" i="1"/>
  <c r="G4" i="1"/>
  <c r="F4" i="3" l="1"/>
  <c r="F17" i="3" s="1"/>
  <c r="C17" i="3"/>
  <c r="D17" i="3"/>
  <c r="E4" i="3" l="1"/>
  <c r="F48" i="3"/>
  <c r="F53" i="3"/>
  <c r="F57" i="3"/>
  <c r="F63" i="3"/>
  <c r="F67" i="3"/>
  <c r="F71" i="3"/>
  <c r="F76" i="3"/>
  <c r="F80" i="3"/>
  <c r="F84" i="3"/>
  <c r="F88" i="3"/>
  <c r="F92" i="3"/>
  <c r="F97" i="3"/>
  <c r="F101" i="3"/>
  <c r="F106" i="3"/>
  <c r="F110" i="3"/>
  <c r="F114" i="3"/>
  <c r="F120" i="3"/>
  <c r="F124" i="3"/>
  <c r="F128" i="3"/>
  <c r="F134" i="3"/>
  <c r="F138" i="3"/>
  <c r="F143" i="3"/>
  <c r="F147" i="3"/>
  <c r="F151" i="3"/>
  <c r="F156" i="3"/>
  <c r="F161" i="3"/>
  <c r="F165" i="3"/>
  <c r="F73" i="3"/>
  <c r="F86" i="3"/>
  <c r="F104" i="3"/>
  <c r="F122" i="3"/>
  <c r="F145" i="3"/>
  <c r="F159" i="3"/>
  <c r="F164" i="3"/>
  <c r="F50" i="3"/>
  <c r="F54" i="3"/>
  <c r="F78" i="3"/>
  <c r="F99" i="3"/>
  <c r="F117" i="3"/>
  <c r="F131" i="3"/>
  <c r="F130" i="3" s="1"/>
  <c r="F149" i="3"/>
  <c r="F167" i="3"/>
  <c r="F45" i="3"/>
  <c r="F59" i="3"/>
  <c r="F64" i="3"/>
  <c r="F68" i="3"/>
  <c r="F72" i="3"/>
  <c r="F77" i="3"/>
  <c r="F81" i="3"/>
  <c r="F85" i="3"/>
  <c r="F89" i="3"/>
  <c r="F93" i="3"/>
  <c r="F98" i="3"/>
  <c r="F103" i="3"/>
  <c r="F107" i="3"/>
  <c r="F111" i="3"/>
  <c r="F116" i="3"/>
  <c r="F121" i="3"/>
  <c r="F125" i="3"/>
  <c r="F129" i="3"/>
  <c r="F135" i="3"/>
  <c r="F139" i="3"/>
  <c r="F144" i="3"/>
  <c r="F148" i="3"/>
  <c r="F153" i="3"/>
  <c r="F158" i="3"/>
  <c r="F162" i="3"/>
  <c r="F166" i="3"/>
  <c r="F65" i="3"/>
  <c r="F90" i="3"/>
  <c r="F112" i="3"/>
  <c r="F136" i="3"/>
  <c r="F163" i="3"/>
  <c r="F58" i="3"/>
  <c r="F46" i="3"/>
  <c r="F51" i="3"/>
  <c r="F55" i="3"/>
  <c r="F60" i="3"/>
  <c r="F69" i="3"/>
  <c r="F82" i="3"/>
  <c r="F94" i="3"/>
  <c r="F108" i="3"/>
  <c r="F126" i="3"/>
  <c r="F141" i="3"/>
  <c r="F154" i="3"/>
  <c r="F47" i="3"/>
  <c r="F52" i="3"/>
  <c r="F56" i="3"/>
  <c r="F61" i="3"/>
  <c r="F66" i="3"/>
  <c r="F70" i="3"/>
  <c r="F74" i="3"/>
  <c r="F79" i="3"/>
  <c r="F83" i="3"/>
  <c r="F87" i="3"/>
  <c r="F91" i="3"/>
  <c r="F96" i="3"/>
  <c r="F100" i="3"/>
  <c r="F105" i="3"/>
  <c r="F109" i="3"/>
  <c r="F113" i="3"/>
  <c r="F118" i="3"/>
  <c r="F123" i="3"/>
  <c r="F127" i="3"/>
  <c r="F133" i="3"/>
  <c r="F137" i="3"/>
  <c r="F142" i="3"/>
  <c r="F146" i="3"/>
  <c r="F150" i="3"/>
  <c r="F155" i="3"/>
  <c r="F160" i="3"/>
  <c r="E7" i="3"/>
  <c r="E11" i="3"/>
  <c r="E15" i="3"/>
  <c r="E6" i="3"/>
  <c r="E8" i="3"/>
  <c r="E12" i="3"/>
  <c r="E16" i="3"/>
  <c r="E14" i="3"/>
  <c r="E10" i="3"/>
  <c r="E5" i="3"/>
  <c r="E9" i="3"/>
  <c r="E13" i="3"/>
  <c r="F75" i="3" l="1"/>
  <c r="F102" i="3"/>
  <c r="F140" i="3"/>
  <c r="F62" i="3"/>
  <c r="F44" i="3"/>
  <c r="F49" i="3"/>
  <c r="F157" i="3"/>
  <c r="F132" i="3"/>
  <c r="F95" i="3"/>
  <c r="F152" i="3"/>
  <c r="F115" i="3"/>
  <c r="F119" i="3"/>
</calcChain>
</file>

<file path=xl/sharedStrings.xml><?xml version="1.0" encoding="utf-8"?>
<sst xmlns="http://schemas.openxmlformats.org/spreadsheetml/2006/main" count="930" uniqueCount="135">
  <si>
    <t>Provincia</t>
  </si>
  <si>
    <t>Año</t>
  </si>
  <si>
    <t>Superficie Cosechada (Ha)</t>
  </si>
  <si>
    <t>Produccion (t)</t>
  </si>
  <si>
    <t>Rendimiento (t/ha.)</t>
  </si>
  <si>
    <t>Precio en Chacra (S/Kg.)</t>
  </si>
  <si>
    <t>CHOTA</t>
  </si>
  <si>
    <t>2014</t>
  </si>
  <si>
    <t>2015</t>
  </si>
  <si>
    <t>2016</t>
  </si>
  <si>
    <t>2017</t>
  </si>
  <si>
    <t>2018</t>
  </si>
  <si>
    <t>CUTERVO</t>
  </si>
  <si>
    <t>HUALGAYOC</t>
  </si>
  <si>
    <t>JAEN</t>
  </si>
  <si>
    <t>SAN IGNACIO</t>
  </si>
  <si>
    <t>SAN MIGUEL</t>
  </si>
  <si>
    <t>SANTA CRUZ</t>
  </si>
  <si>
    <t>Promedio</t>
  </si>
  <si>
    <t>Distrito</t>
  </si>
  <si>
    <t>ANGUIA</t>
  </si>
  <si>
    <t>CHADIN</t>
  </si>
  <si>
    <t>CHALAMARCA</t>
  </si>
  <si>
    <t>CHIGUIRIP</t>
  </si>
  <si>
    <t>CHIMBAN</t>
  </si>
  <si>
    <t>CHOROPAMPA</t>
  </si>
  <si>
    <t>COCHABAMBA</t>
  </si>
  <si>
    <t>HUAMBOS</t>
  </si>
  <si>
    <t>LAJAS</t>
  </si>
  <si>
    <t>MIRACOSTA</t>
  </si>
  <si>
    <t>PACCHA</t>
  </si>
  <si>
    <t>PION</t>
  </si>
  <si>
    <t>QUEROCOTO</t>
  </si>
  <si>
    <t>TACABAMBA</t>
  </si>
  <si>
    <t>TOCMOCHE</t>
  </si>
  <si>
    <t>CALLAYUC</t>
  </si>
  <si>
    <t>CUJILLO</t>
  </si>
  <si>
    <t>LA RAMADA</t>
  </si>
  <si>
    <t>PIMPINGOS</t>
  </si>
  <si>
    <t>QUEROCOTILLO</t>
  </si>
  <si>
    <t>SAN ANDRES DE CUTERVO</t>
  </si>
  <si>
    <t>SAN LUIS DE LUCMA</t>
  </si>
  <si>
    <t>SANTO TOMAS</t>
  </si>
  <si>
    <t>SOCOTA</t>
  </si>
  <si>
    <t>STO. DOMINGO DE LA CAPILLA</t>
  </si>
  <si>
    <t>BAMBAMARCA</t>
  </si>
  <si>
    <t>CHONTALI</t>
  </si>
  <si>
    <t>COLASAY</t>
  </si>
  <si>
    <t>HUABAL</t>
  </si>
  <si>
    <t>LAS PIRIAS</t>
  </si>
  <si>
    <t>POMAHUACA</t>
  </si>
  <si>
    <t>SALLIQUE</t>
  </si>
  <si>
    <t>SAN FELIPE</t>
  </si>
  <si>
    <t>SAN JOSE DEL ALTO</t>
  </si>
  <si>
    <t>SANTA ROSA</t>
  </si>
  <si>
    <t>TABACONAS</t>
  </si>
  <si>
    <t>BOLIVAR</t>
  </si>
  <si>
    <t>CALQUIS</t>
  </si>
  <si>
    <t>NIEPOS</t>
  </si>
  <si>
    <t>ANDABAMBA</t>
  </si>
  <si>
    <t>CATACHE</t>
  </si>
  <si>
    <t>CHANCAYBAÑOS</t>
  </si>
  <si>
    <t>LA ESPERANZA</t>
  </si>
  <si>
    <t>NINABAMBA</t>
  </si>
  <si>
    <t>PULAN</t>
  </si>
  <si>
    <t>SAUCEPAMPA</t>
  </si>
  <si>
    <t>UTICYACU</t>
  </si>
  <si>
    <t>Volumen de Produccion</t>
  </si>
  <si>
    <t>Rendimiento en Kg/ha.</t>
  </si>
  <si>
    <t>En Toneladas (t)</t>
  </si>
  <si>
    <t>En Porcentaje (%)</t>
  </si>
  <si>
    <t xml:space="preserve">TOTAL REGIONAL </t>
  </si>
  <si>
    <t>CAJABAMBA</t>
  </si>
  <si>
    <t>CAJAMARCA</t>
  </si>
  <si>
    <t>CELENDIN</t>
  </si>
  <si>
    <t>CONTUMAZA</t>
  </si>
  <si>
    <t>SAN MARCOS</t>
  </si>
  <si>
    <t>SAN PABLO</t>
  </si>
  <si>
    <t>CUADRO Nº 01.- EVOLUCION DE AREA COSECHADA, PRODUCCION, RENDIMIENTO Y  PRECIO EN CHACRA POR PROVINCIA - CULTIVO DE PAPA
PERIODO: 2014 AL 2018</t>
  </si>
  <si>
    <t>CUADRO Nº 02.- EVOLUCION DE AREA COSECHADA, PRODUCCION, RENDIMIENTO Y  PRECIO EN CHACRA POR DISTRITO - CULTIVO DE PAPA
PERIODO: 2014 AL 2018</t>
  </si>
  <si>
    <t>CACHACHI</t>
  </si>
  <si>
    <t>CONDEBAMBA</t>
  </si>
  <si>
    <t>SITACOCHA</t>
  </si>
  <si>
    <t>ASUNCION</t>
  </si>
  <si>
    <t>CHETILLA</t>
  </si>
  <si>
    <t>COSPAN</t>
  </si>
  <si>
    <t>ENCAÑADA</t>
  </si>
  <si>
    <t>JESUS</t>
  </si>
  <si>
    <t>LLACANORA</t>
  </si>
  <si>
    <t>LOS BAÑOS DEL INCA</t>
  </si>
  <si>
    <t>MAGDALENA</t>
  </si>
  <si>
    <t>MATARA</t>
  </si>
  <si>
    <t>NAMORA</t>
  </si>
  <si>
    <t>SAN JUAN</t>
  </si>
  <si>
    <t>CHUMUCH</t>
  </si>
  <si>
    <t>CORTEGANA</t>
  </si>
  <si>
    <t>HUASMIN</t>
  </si>
  <si>
    <t>JORGE CHAVEZ</t>
  </si>
  <si>
    <t>JOSE GALVEZ</t>
  </si>
  <si>
    <t>LA LIBERTAD DE PALLAN</t>
  </si>
  <si>
    <t>MIGUEL IGLESIAS</t>
  </si>
  <si>
    <t>OXAMARCA</t>
  </si>
  <si>
    <t>SOROCHUCO</t>
  </si>
  <si>
    <t>SUCRE</t>
  </si>
  <si>
    <t>UTCO</t>
  </si>
  <si>
    <t>CONCHAN</t>
  </si>
  <si>
    <t>LLAMA</t>
  </si>
  <si>
    <t>SAN JUAN DE LICUPIS</t>
  </si>
  <si>
    <t>CUPISNIQUE</t>
  </si>
  <si>
    <t>GUZMANGO</t>
  </si>
  <si>
    <t>SAN BENITO</t>
  </si>
  <si>
    <t>SANTA CRUZ DE TOLED</t>
  </si>
  <si>
    <t>TANTARICA</t>
  </si>
  <si>
    <t>CHUGUR</t>
  </si>
  <si>
    <t>CHANCAY</t>
  </si>
  <si>
    <t>EDUARDO VILLANUEVA</t>
  </si>
  <si>
    <t>GREGORIO PITA</t>
  </si>
  <si>
    <t>ICHOCAN</t>
  </si>
  <si>
    <t>JOSE MANUEL QUIROZ</t>
  </si>
  <si>
    <t>JOSE SABOGAL</t>
  </si>
  <si>
    <t>PEDRO GALVEZ</t>
  </si>
  <si>
    <t>CATILLUC</t>
  </si>
  <si>
    <t>EL PRADO</t>
  </si>
  <si>
    <t>LLAPA</t>
  </si>
  <si>
    <t>SAN GREGORIO</t>
  </si>
  <si>
    <t>SAN SILVESTRE DE COCHAN</t>
  </si>
  <si>
    <t>TONGOD</t>
  </si>
  <si>
    <t>UNION AGUA BLANCA</t>
  </si>
  <si>
    <t>SAN BERNARDINO</t>
  </si>
  <si>
    <t>SAN LUIS</t>
  </si>
  <si>
    <t>TUMBADEN</t>
  </si>
  <si>
    <t>YAUYUCAN</t>
  </si>
  <si>
    <t>FIGURA Nº 1.- PRODUCCION REGIONAL DE PAPA POR PROVINCIAS EN PORCENTAJE</t>
  </si>
  <si>
    <t>CUADRO Nº 3 .-  SUPERFICIE COSECHA, PRODUCCION Y  RENDIMIENTO PROMEDIO DE LOS AÑOS  2014-2018  POR PROVINCIAS Y A NIVEL REGIONAL
 CULTIVO DE PAPA</t>
  </si>
  <si>
    <t>CUADRO Nº 4 .-  SUPERFICIE COSECHA, PRODUCCION Y  RENDIMIENTO PROMEDIO DE LOS AÑOS  2014-2018  POR DISTRITO, PROVINCIAS Y A NIVEL REGIONAL
 CULTIVO DE PAPA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</si>
</sst>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6" tint="0.79998168889431442"/>
        <bgColor theme="6" tint="0.79998168889431442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808080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FFFFFF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808080"/>
      </right>
      <top style="thin">
        <color rgb="FFA6A6A6"/>
      </top>
      <bottom style="thin">
        <color rgb="FFA6A6A6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thin">
        <color theme="6" tint="0.79998168889431442"/>
      </top>
      <bottom style="thin">
        <color theme="6"/>
      </bottom>
      <diagonal/>
    </border>
    <border>
      <left/>
      <right/>
      <top style="thin">
        <color theme="6" tint="0.79998168889431442"/>
      </top>
      <bottom/>
      <diagonal/>
    </border>
    <border>
      <left/>
      <right/>
      <top style="thin">
        <color rgb="FFEDEDED"/>
      </top>
      <bottom style="thin">
        <color rgb="FFEDEDED"/>
      </bottom>
      <diagonal/>
    </border>
    <border>
      <left/>
      <right/>
      <top style="thin">
        <color rgb="FFEDEDED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" fontId="4" fillId="0" borderId="0" xfId="0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3" fillId="2" borderId="6" xfId="0" applyFont="1" applyFill="1" applyBorder="1"/>
    <xf numFmtId="0" fontId="4" fillId="0" borderId="7" xfId="0" applyFont="1" applyFill="1" applyBorder="1"/>
    <xf numFmtId="4" fontId="4" fillId="0" borderId="6" xfId="0" applyNumberFormat="1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4" fontId="3" fillId="2" borderId="9" xfId="0" applyNumberFormat="1" applyFont="1" applyFill="1" applyBorder="1"/>
    <xf numFmtId="0" fontId="8" fillId="3" borderId="11" xfId="0" applyFont="1" applyFill="1" applyBorder="1"/>
    <xf numFmtId="0" fontId="8" fillId="0" borderId="11" xfId="0" applyFont="1" applyBorder="1"/>
    <xf numFmtId="0" fontId="8" fillId="4" borderId="12" xfId="0" applyFont="1" applyFill="1" applyBorder="1"/>
    <xf numFmtId="4" fontId="8" fillId="4" borderId="12" xfId="0" applyNumberFormat="1" applyFont="1" applyFill="1" applyBorder="1"/>
    <xf numFmtId="4" fontId="8" fillId="0" borderId="11" xfId="0" applyNumberFormat="1" applyFont="1" applyBorder="1"/>
    <xf numFmtId="0" fontId="8" fillId="0" borderId="13" xfId="0" applyFont="1" applyBorder="1"/>
    <xf numFmtId="4" fontId="8" fillId="0" borderId="13" xfId="0" applyNumberFormat="1" applyFont="1" applyBorder="1"/>
    <xf numFmtId="43" fontId="4" fillId="0" borderId="0" xfId="0" applyNumberFormat="1" applyFont="1" applyFill="1" applyBorder="1" applyAlignment="1">
      <alignment horizontal="right"/>
    </xf>
    <xf numFmtId="4" fontId="8" fillId="4" borderId="12" xfId="0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0" fontId="9" fillId="3" borderId="11" xfId="0" applyFont="1" applyFill="1" applyBorder="1"/>
    <xf numFmtId="4" fontId="9" fillId="3" borderId="11" xfId="0" applyNumberFormat="1" applyFont="1" applyFill="1" applyBorder="1"/>
    <xf numFmtId="0" fontId="12" fillId="0" borderId="14" xfId="0" applyFont="1" applyFill="1" applyBorder="1"/>
    <xf numFmtId="4" fontId="12" fillId="0" borderId="14" xfId="0" applyNumberFormat="1" applyFont="1" applyFill="1" applyBorder="1"/>
    <xf numFmtId="0" fontId="12" fillId="0" borderId="15" xfId="0" applyFont="1" applyFill="1" applyBorder="1"/>
    <xf numFmtId="4" fontId="12" fillId="0" borderId="15" xfId="0" applyNumberFormat="1" applyFont="1" applyFill="1" applyBorder="1"/>
    <xf numFmtId="0" fontId="0" fillId="0" borderId="0" xfId="0" applyFill="1"/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/>
    <xf numFmtId="2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4" fontId="0" fillId="0" borderId="5" xfId="0" applyNumberFormat="1" applyFont="1" applyFill="1" applyBorder="1" applyAlignment="1">
      <alignment horizontal="right"/>
    </xf>
    <xf numFmtId="2" fontId="0" fillId="0" borderId="5" xfId="0" applyNumberFormat="1" applyFont="1" applyFill="1" applyBorder="1" applyAlignment="1">
      <alignment horizontal="center"/>
    </xf>
    <xf numFmtId="1" fontId="0" fillId="0" borderId="0" xfId="0" applyNumberFormat="1" applyFill="1"/>
    <xf numFmtId="2" fontId="7" fillId="0" borderId="5" xfId="0" applyNumberFormat="1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right"/>
    </xf>
    <xf numFmtId="2" fontId="10" fillId="0" borderId="5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/>
    <xf numFmtId="0" fontId="14" fillId="0" borderId="14" xfId="0" applyFont="1" applyFill="1" applyBorder="1"/>
    <xf numFmtId="4" fontId="13" fillId="0" borderId="14" xfId="0" applyNumberFormat="1" applyFont="1" applyFill="1" applyBorder="1"/>
    <xf numFmtId="0" fontId="6" fillId="0" borderId="14" xfId="0" applyFont="1" applyFill="1" applyBorder="1"/>
    <xf numFmtId="0" fontId="10" fillId="0" borderId="5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2" fontId="10" fillId="0" borderId="17" xfId="0" applyNumberFormat="1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 wrapText="1"/>
    </xf>
    <xf numFmtId="2" fontId="10" fillId="0" borderId="18" xfId="0" applyNumberFormat="1" applyFont="1" applyFill="1" applyBorder="1" applyAlignment="1">
      <alignment horizontal="center" vertical="center" wrapText="1"/>
    </xf>
    <xf numFmtId="2" fontId="10" fillId="0" borderId="1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tx>
            <c:strRef>
              <c:f>'Serie Papa'!$E$3</c:f>
              <c:strCache>
                <c:ptCount val="1"/>
                <c:pt idx="0">
                  <c:v>En Porcentaje (%)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'Serie Papa'!$B$4:$B$16</c:f>
              <c:strCache>
                <c:ptCount val="13"/>
                <c:pt idx="0">
                  <c:v>CAJABAMBA</c:v>
                </c:pt>
                <c:pt idx="1">
                  <c:v>CAJAMARCA</c:v>
                </c:pt>
                <c:pt idx="2">
                  <c:v>CELENDIN</c:v>
                </c:pt>
                <c:pt idx="3">
                  <c:v>CHOTA</c:v>
                </c:pt>
                <c:pt idx="4">
                  <c:v>CONTUMAZA</c:v>
                </c:pt>
                <c:pt idx="5">
                  <c:v>CUTERVO</c:v>
                </c:pt>
                <c:pt idx="6">
                  <c:v>HUALGAYOC</c:v>
                </c:pt>
                <c:pt idx="7">
                  <c:v>JAEN</c:v>
                </c:pt>
                <c:pt idx="8">
                  <c:v>SAN IGNACIO</c:v>
                </c:pt>
                <c:pt idx="9">
                  <c:v>SAN MARCOS</c:v>
                </c:pt>
                <c:pt idx="10">
                  <c:v>SAN MIGUEL</c:v>
                </c:pt>
                <c:pt idx="11">
                  <c:v>SAN PABLO</c:v>
                </c:pt>
                <c:pt idx="12">
                  <c:v>SANTA CRUZ</c:v>
                </c:pt>
              </c:strCache>
            </c:strRef>
          </c:cat>
          <c:val>
            <c:numRef>
              <c:f>'Serie Papa'!$E$4:$E$16</c:f>
              <c:numCache>
                <c:formatCode>0.00</c:formatCode>
                <c:ptCount val="13"/>
                <c:pt idx="0">
                  <c:v>3.1790892041101437</c:v>
                </c:pt>
                <c:pt idx="1">
                  <c:v>10.552628830085222</c:v>
                </c:pt>
                <c:pt idx="2">
                  <c:v>9.2712837444589447</c:v>
                </c:pt>
                <c:pt idx="3">
                  <c:v>22.208227372077484</c:v>
                </c:pt>
                <c:pt idx="4">
                  <c:v>0.44273707723501837</c:v>
                </c:pt>
                <c:pt idx="5">
                  <c:v>34.351191414923683</c:v>
                </c:pt>
                <c:pt idx="6">
                  <c:v>5.381169232915779</c:v>
                </c:pt>
                <c:pt idx="7">
                  <c:v>0.64461880325662269</c:v>
                </c:pt>
                <c:pt idx="8">
                  <c:v>3.3131817101980175E-2</c:v>
                </c:pt>
                <c:pt idx="9">
                  <c:v>4.3667166903170074</c:v>
                </c:pt>
                <c:pt idx="10">
                  <c:v>1.5136950627878334</c:v>
                </c:pt>
                <c:pt idx="11">
                  <c:v>0.55729623347692847</c:v>
                </c:pt>
                <c:pt idx="12">
                  <c:v>7.4982145172533521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5-4593-82C0-645A29BE249A}"/>
            </c:ext>
          </c:extLst>
        </c:ser>
        <c:ser>
          <c:idx val="0"/>
          <c:order val="0"/>
          <c:tx>
            <c:strRef>
              <c:f>'Serie Papa'!$E$3</c:f>
              <c:strCache>
                <c:ptCount val="1"/>
                <c:pt idx="0">
                  <c:v>En Porcentaje (%)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'Serie Papa'!$B$4:$B$16</c:f>
              <c:strCache>
                <c:ptCount val="13"/>
                <c:pt idx="0">
                  <c:v>CAJABAMBA</c:v>
                </c:pt>
                <c:pt idx="1">
                  <c:v>CAJAMARCA</c:v>
                </c:pt>
                <c:pt idx="2">
                  <c:v>CELENDIN</c:v>
                </c:pt>
                <c:pt idx="3">
                  <c:v>CHOTA</c:v>
                </c:pt>
                <c:pt idx="4">
                  <c:v>CONTUMAZA</c:v>
                </c:pt>
                <c:pt idx="5">
                  <c:v>CUTERVO</c:v>
                </c:pt>
                <c:pt idx="6">
                  <c:v>HUALGAYOC</c:v>
                </c:pt>
                <c:pt idx="7">
                  <c:v>JAEN</c:v>
                </c:pt>
                <c:pt idx="8">
                  <c:v>SAN IGNACIO</c:v>
                </c:pt>
                <c:pt idx="9">
                  <c:v>SAN MARCOS</c:v>
                </c:pt>
                <c:pt idx="10">
                  <c:v>SAN MIGUEL</c:v>
                </c:pt>
                <c:pt idx="11">
                  <c:v>SAN PABLO</c:v>
                </c:pt>
                <c:pt idx="12">
                  <c:v>SANTA CRUZ</c:v>
                </c:pt>
              </c:strCache>
            </c:strRef>
          </c:cat>
          <c:val>
            <c:numRef>
              <c:f>'Serie Papa'!$E$4:$E$16</c:f>
              <c:numCache>
                <c:formatCode>0.00</c:formatCode>
                <c:ptCount val="13"/>
                <c:pt idx="0">
                  <c:v>3.1790892041101437</c:v>
                </c:pt>
                <c:pt idx="1">
                  <c:v>10.552628830085222</c:v>
                </c:pt>
                <c:pt idx="2">
                  <c:v>9.2712837444589447</c:v>
                </c:pt>
                <c:pt idx="3">
                  <c:v>22.208227372077484</c:v>
                </c:pt>
                <c:pt idx="4">
                  <c:v>0.44273707723501837</c:v>
                </c:pt>
                <c:pt idx="5">
                  <c:v>34.351191414923683</c:v>
                </c:pt>
                <c:pt idx="6">
                  <c:v>5.381169232915779</c:v>
                </c:pt>
                <c:pt idx="7">
                  <c:v>0.64461880325662269</c:v>
                </c:pt>
                <c:pt idx="8">
                  <c:v>3.3131817101980175E-2</c:v>
                </c:pt>
                <c:pt idx="9">
                  <c:v>4.3667166903170074</c:v>
                </c:pt>
                <c:pt idx="10">
                  <c:v>1.5136950627878334</c:v>
                </c:pt>
                <c:pt idx="11">
                  <c:v>0.55729623347692847</c:v>
                </c:pt>
                <c:pt idx="12">
                  <c:v>7.4982145172533521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C5-4593-82C0-645A29BE249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20</xdr:row>
      <xdr:rowOff>68855</xdr:rowOff>
    </xdr:from>
    <xdr:to>
      <xdr:col>6</xdr:col>
      <xdr:colOff>923925</xdr:colOff>
      <xdr:row>38</xdr:row>
      <xdr:rowOff>19050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7"/>
  <sheetViews>
    <sheetView showGridLines="0" showRowColHeaders="0" tabSelected="1" view="pageBreakPreview" zoomScaleNormal="100" zoomScaleSheetLayoutView="100" workbookViewId="0">
      <selection activeCell="L20" sqref="L20"/>
    </sheetView>
  </sheetViews>
  <sheetFormatPr baseColWidth="10" defaultRowHeight="15" x14ac:dyDescent="0.25"/>
  <cols>
    <col min="1" max="1" width="20" style="30" customWidth="1"/>
    <col min="2" max="2" width="21.28515625" style="30" customWidth="1"/>
    <col min="3" max="3" width="16.28515625" style="30" customWidth="1"/>
    <col min="4" max="4" width="14" style="30" customWidth="1"/>
    <col min="5" max="5" width="15.42578125" style="30" customWidth="1"/>
    <col min="6" max="6" width="15.85546875" style="30" customWidth="1"/>
    <col min="7" max="7" width="14.140625" style="30" customWidth="1"/>
    <col min="8" max="11" width="11.42578125" style="30"/>
    <col min="12" max="12" width="32.42578125" style="30" customWidth="1"/>
    <col min="13" max="16384" width="11.42578125" style="30"/>
  </cols>
  <sheetData>
    <row r="1" spans="2:12" ht="57" customHeight="1" x14ac:dyDescent="0.25">
      <c r="B1" s="56" t="s">
        <v>133</v>
      </c>
      <c r="C1" s="56"/>
      <c r="D1" s="56"/>
      <c r="E1" s="56"/>
      <c r="F1" s="56"/>
      <c r="H1" s="31"/>
      <c r="I1" s="31"/>
      <c r="J1" s="31"/>
      <c r="K1" s="31"/>
      <c r="L1" s="31"/>
    </row>
    <row r="2" spans="2:12" s="32" customFormat="1" ht="15.75" x14ac:dyDescent="0.25">
      <c r="B2" s="54" t="s">
        <v>0</v>
      </c>
      <c r="C2" s="55" t="s">
        <v>2</v>
      </c>
      <c r="D2" s="55" t="s">
        <v>67</v>
      </c>
      <c r="E2" s="55"/>
      <c r="F2" s="55" t="s">
        <v>68</v>
      </c>
    </row>
    <row r="3" spans="2:12" s="32" customFormat="1" ht="31.5" x14ac:dyDescent="0.25">
      <c r="B3" s="54"/>
      <c r="C3" s="55"/>
      <c r="D3" s="33" t="s">
        <v>69</v>
      </c>
      <c r="E3" s="33" t="s">
        <v>70</v>
      </c>
      <c r="F3" s="55"/>
    </row>
    <row r="4" spans="2:12" ht="15.75" x14ac:dyDescent="0.25">
      <c r="B4" s="34" t="s">
        <v>72</v>
      </c>
      <c r="C4" s="35">
        <v>1091.5999999999999</v>
      </c>
      <c r="D4" s="35">
        <v>10342.555799999998</v>
      </c>
      <c r="E4" s="36">
        <f>D4*100/$D$17</f>
        <v>3.1790892041101437</v>
      </c>
      <c r="F4" s="35">
        <f>(D4/C4)*1000</f>
        <v>9474.6755221692929</v>
      </c>
      <c r="G4" s="37"/>
    </row>
    <row r="5" spans="2:12" ht="15.75" x14ac:dyDescent="0.25">
      <c r="B5" s="34" t="s">
        <v>73</v>
      </c>
      <c r="C5" s="35">
        <v>4131</v>
      </c>
      <c r="D5" s="35">
        <v>34330.949999999997</v>
      </c>
      <c r="E5" s="36">
        <f t="shared" ref="E5:E16" si="0">D5*100/$D$17</f>
        <v>10.552628830085222</v>
      </c>
      <c r="F5" s="35">
        <f t="shared" ref="F5:F16" si="1">(D5/C5)*1000</f>
        <v>8310.5664488017428</v>
      </c>
      <c r="G5" s="37"/>
    </row>
    <row r="6" spans="2:12" ht="15.75" x14ac:dyDescent="0.25">
      <c r="B6" s="34" t="s">
        <v>74</v>
      </c>
      <c r="C6" s="35">
        <v>3644.2</v>
      </c>
      <c r="D6" s="35">
        <v>30162.340000000004</v>
      </c>
      <c r="E6" s="36">
        <f t="shared" si="0"/>
        <v>9.2712837444589447</v>
      </c>
      <c r="F6" s="35">
        <f t="shared" si="1"/>
        <v>8276.8069809560402</v>
      </c>
      <c r="G6" s="37"/>
    </row>
    <row r="7" spans="2:12" ht="15.75" x14ac:dyDescent="0.25">
      <c r="B7" s="34" t="s">
        <v>6</v>
      </c>
      <c r="C7" s="35">
        <v>5661.6</v>
      </c>
      <c r="D7" s="35">
        <v>72250.2</v>
      </c>
      <c r="E7" s="36">
        <f t="shared" si="0"/>
        <v>22.208227372077484</v>
      </c>
      <c r="F7" s="35">
        <f t="shared" si="1"/>
        <v>12761.445527766002</v>
      </c>
      <c r="G7" s="37"/>
    </row>
    <row r="8" spans="2:12" ht="15.75" x14ac:dyDescent="0.25">
      <c r="B8" s="34" t="s">
        <v>75</v>
      </c>
      <c r="C8" s="35">
        <v>109.2</v>
      </c>
      <c r="D8" s="35">
        <v>1440.3600000000001</v>
      </c>
      <c r="E8" s="36">
        <f t="shared" si="0"/>
        <v>0.44273707723501837</v>
      </c>
      <c r="F8" s="35">
        <f t="shared" si="1"/>
        <v>13190.10989010989</v>
      </c>
      <c r="G8" s="37"/>
    </row>
    <row r="9" spans="2:12" ht="15.75" x14ac:dyDescent="0.25">
      <c r="B9" s="34" t="s">
        <v>12</v>
      </c>
      <c r="C9" s="35">
        <v>6293</v>
      </c>
      <c r="D9" s="35">
        <v>111755</v>
      </c>
      <c r="E9" s="36">
        <f t="shared" si="0"/>
        <v>34.351191414923683</v>
      </c>
      <c r="F9" s="35">
        <f t="shared" si="1"/>
        <v>17758.62068965517</v>
      </c>
      <c r="G9" s="37"/>
    </row>
    <row r="10" spans="2:12" ht="15.75" x14ac:dyDescent="0.25">
      <c r="B10" s="34" t="s">
        <v>13</v>
      </c>
      <c r="C10" s="35">
        <v>1440.8</v>
      </c>
      <c r="D10" s="35">
        <v>17506.599999999999</v>
      </c>
      <c r="E10" s="36">
        <f t="shared" si="0"/>
        <v>5.381169232915779</v>
      </c>
      <c r="F10" s="35">
        <f t="shared" si="1"/>
        <v>12150.610771793446</v>
      </c>
      <c r="G10" s="37"/>
    </row>
    <row r="11" spans="2:12" ht="15.75" x14ac:dyDescent="0.25">
      <c r="B11" s="34" t="s">
        <v>14</v>
      </c>
      <c r="C11" s="35">
        <v>316</v>
      </c>
      <c r="D11" s="35">
        <v>2097.1433999999999</v>
      </c>
      <c r="E11" s="36">
        <f t="shared" si="0"/>
        <v>0.64461880325662269</v>
      </c>
      <c r="F11" s="35">
        <f t="shared" si="1"/>
        <v>6636.5297468354429</v>
      </c>
      <c r="G11" s="37"/>
    </row>
    <row r="12" spans="2:12" ht="15.75" x14ac:dyDescent="0.25">
      <c r="B12" s="34" t="s">
        <v>15</v>
      </c>
      <c r="C12" s="35">
        <v>17.399999999999999</v>
      </c>
      <c r="D12" s="35">
        <v>107.78800000000001</v>
      </c>
      <c r="E12" s="36">
        <f t="shared" si="0"/>
        <v>3.3131817101980175E-2</v>
      </c>
      <c r="F12" s="35">
        <f t="shared" si="1"/>
        <v>6194.7126436781627</v>
      </c>
      <c r="G12" s="37"/>
    </row>
    <row r="13" spans="2:12" ht="15.75" x14ac:dyDescent="0.25">
      <c r="B13" s="34" t="s">
        <v>76</v>
      </c>
      <c r="C13" s="35">
        <v>1726.4</v>
      </c>
      <c r="D13" s="35">
        <v>14206.273600000006</v>
      </c>
      <c r="E13" s="36">
        <f t="shared" si="0"/>
        <v>4.3667166903170074</v>
      </c>
      <c r="F13" s="35">
        <f t="shared" si="1"/>
        <v>8228.8424467099194</v>
      </c>
      <c r="G13" s="37"/>
    </row>
    <row r="14" spans="2:12" ht="15.75" x14ac:dyDescent="0.25">
      <c r="B14" s="34" t="s">
        <v>16</v>
      </c>
      <c r="C14" s="35">
        <v>620.70000000000005</v>
      </c>
      <c r="D14" s="35">
        <v>4924.5159999999996</v>
      </c>
      <c r="E14" s="36">
        <f t="shared" si="0"/>
        <v>1.5136950627878334</v>
      </c>
      <c r="F14" s="35">
        <f t="shared" si="1"/>
        <v>7933.8102142742055</v>
      </c>
      <c r="G14" s="37"/>
    </row>
    <row r="15" spans="2:12" ht="15.75" x14ac:dyDescent="0.25">
      <c r="B15" s="34" t="s">
        <v>77</v>
      </c>
      <c r="C15" s="35">
        <v>293.60000000000002</v>
      </c>
      <c r="D15" s="35">
        <v>1813.0561999999998</v>
      </c>
      <c r="E15" s="36">
        <f t="shared" si="0"/>
        <v>0.55729623347692847</v>
      </c>
      <c r="F15" s="35">
        <f t="shared" si="1"/>
        <v>6175.2595367847398</v>
      </c>
      <c r="G15" s="37"/>
    </row>
    <row r="16" spans="2:12" ht="15.75" x14ac:dyDescent="0.25">
      <c r="B16" s="34" t="s">
        <v>17</v>
      </c>
      <c r="C16" s="35">
        <v>2046.8</v>
      </c>
      <c r="D16" s="35">
        <v>24394</v>
      </c>
      <c r="E16" s="36">
        <f t="shared" si="0"/>
        <v>7.4982145172533521</v>
      </c>
      <c r="F16" s="35">
        <f t="shared" si="1"/>
        <v>11918.116083642759</v>
      </c>
      <c r="G16" s="37"/>
    </row>
    <row r="17" spans="2:6" ht="15.75" x14ac:dyDescent="0.25">
      <c r="B17" s="38" t="s">
        <v>71</v>
      </c>
      <c r="C17" s="39">
        <f>SUM(C4:C16)</f>
        <v>27392.3</v>
      </c>
      <c r="D17" s="39">
        <f>SUM(D4:D16)</f>
        <v>325330.783</v>
      </c>
      <c r="E17" s="39">
        <v>100</v>
      </c>
      <c r="F17" s="39">
        <f>AVERAGE(F4:F16)</f>
        <v>9923.8543463982169</v>
      </c>
    </row>
    <row r="19" spans="2:6" x14ac:dyDescent="0.25">
      <c r="B19" s="32" t="s">
        <v>132</v>
      </c>
    </row>
    <row r="41" spans="2:7" ht="56.25" customHeight="1" x14ac:dyDescent="0.25">
      <c r="B41" s="45" t="s">
        <v>134</v>
      </c>
      <c r="C41" s="45"/>
      <c r="D41" s="45"/>
      <c r="E41" s="45"/>
      <c r="F41" s="45"/>
      <c r="G41" s="45"/>
    </row>
    <row r="42" spans="2:7" ht="19.5" customHeight="1" x14ac:dyDescent="0.25">
      <c r="B42" s="46" t="s">
        <v>0</v>
      </c>
      <c r="C42" s="48" t="s">
        <v>19</v>
      </c>
      <c r="D42" s="50" t="s">
        <v>2</v>
      </c>
      <c r="E42" s="52" t="s">
        <v>67</v>
      </c>
      <c r="F42" s="53"/>
      <c r="G42" s="50" t="s">
        <v>68</v>
      </c>
    </row>
    <row r="43" spans="2:7" ht="21.75" customHeight="1" x14ac:dyDescent="0.25">
      <c r="B43" s="47"/>
      <c r="C43" s="49"/>
      <c r="D43" s="51"/>
      <c r="E43" s="40" t="s">
        <v>69</v>
      </c>
      <c r="F43" s="40" t="s">
        <v>70</v>
      </c>
      <c r="G43" s="51"/>
    </row>
    <row r="44" spans="2:7" x14ac:dyDescent="0.25">
      <c r="B44" s="41" t="s">
        <v>72</v>
      </c>
      <c r="C44" s="42"/>
      <c r="D44" s="43">
        <f>+SUM(D45:D48)</f>
        <v>1091.5999999999999</v>
      </c>
      <c r="E44" s="43">
        <f>+SUM(E45:E48)</f>
        <v>10342.5558</v>
      </c>
      <c r="F44" s="43">
        <f>+SUM(F45:F48)</f>
        <v>3.1790892041101442</v>
      </c>
      <c r="G44" s="43">
        <f>(E44/D44)*1000</f>
        <v>9474.6755221692947</v>
      </c>
    </row>
    <row r="45" spans="2:7" x14ac:dyDescent="0.25">
      <c r="B45" s="26"/>
      <c r="C45" s="26" t="s">
        <v>80</v>
      </c>
      <c r="D45" s="27">
        <v>179.4</v>
      </c>
      <c r="E45" s="27">
        <v>1664.0837999999999</v>
      </c>
      <c r="F45" s="27">
        <f>E45*100/$D$17</f>
        <v>0.51150517779315086</v>
      </c>
      <c r="G45" s="27">
        <f t="shared" ref="G45" si="2">(E45/D45)*1000</f>
        <v>9275.8294314381255</v>
      </c>
    </row>
    <row r="46" spans="2:7" x14ac:dyDescent="0.25">
      <c r="B46" s="26"/>
      <c r="C46" s="26" t="s">
        <v>72</v>
      </c>
      <c r="D46" s="27">
        <v>417</v>
      </c>
      <c r="E46" s="27">
        <v>4118.9840000000004</v>
      </c>
      <c r="F46" s="27">
        <f t="shared" ref="F46:F109" si="3">E46*100/$D$17</f>
        <v>1.2660910726053243</v>
      </c>
      <c r="G46" s="27">
        <f t="shared" ref="G46:G109" si="4">(E46/D46)*1000</f>
        <v>9877.6594724220631</v>
      </c>
    </row>
    <row r="47" spans="2:7" x14ac:dyDescent="0.25">
      <c r="B47" s="26"/>
      <c r="C47" s="26" t="s">
        <v>81</v>
      </c>
      <c r="D47" s="27">
        <v>239.6</v>
      </c>
      <c r="E47" s="27">
        <v>2516.5999999999995</v>
      </c>
      <c r="F47" s="27">
        <f t="shared" si="3"/>
        <v>0.7735511459424359</v>
      </c>
      <c r="G47" s="27">
        <f t="shared" si="4"/>
        <v>10503.338898163604</v>
      </c>
    </row>
    <row r="48" spans="2:7" x14ac:dyDescent="0.25">
      <c r="B48" s="26"/>
      <c r="C48" s="26" t="s">
        <v>82</v>
      </c>
      <c r="D48" s="27">
        <v>255.6</v>
      </c>
      <c r="E48" s="27">
        <v>2042.8880000000001</v>
      </c>
      <c r="F48" s="27">
        <f t="shared" si="3"/>
        <v>0.62794180776923292</v>
      </c>
      <c r="G48" s="27">
        <f t="shared" si="4"/>
        <v>7992.5195618153375</v>
      </c>
    </row>
    <row r="49" spans="2:7" x14ac:dyDescent="0.25">
      <c r="B49" s="41" t="s">
        <v>73</v>
      </c>
      <c r="C49" s="44"/>
      <c r="D49" s="43">
        <f>+SUM(D50:D61)</f>
        <v>4131</v>
      </c>
      <c r="E49" s="43">
        <f t="shared" ref="E49:F49" si="5">+SUM(E50:E61)</f>
        <v>34330.950000000004</v>
      </c>
      <c r="F49" s="43">
        <f t="shared" si="5"/>
        <v>10.552628830085224</v>
      </c>
      <c r="G49" s="43">
        <f>(E49/D49)*1000</f>
        <v>8310.5664488017446</v>
      </c>
    </row>
    <row r="50" spans="2:7" x14ac:dyDescent="0.25">
      <c r="B50" s="26"/>
      <c r="C50" s="26" t="s">
        <v>83</v>
      </c>
      <c r="D50" s="27">
        <v>174</v>
      </c>
      <c r="E50" s="27">
        <v>1378</v>
      </c>
      <c r="F50" s="27">
        <f t="shared" si="3"/>
        <v>0.42356889418607524</v>
      </c>
      <c r="G50" s="27">
        <f t="shared" si="4"/>
        <v>7919.5402298850577</v>
      </c>
    </row>
    <row r="51" spans="2:7" x14ac:dyDescent="0.25">
      <c r="B51" s="26"/>
      <c r="C51" s="26" t="s">
        <v>73</v>
      </c>
      <c r="D51" s="27">
        <v>414</v>
      </c>
      <c r="E51" s="27">
        <v>2693.1</v>
      </c>
      <c r="F51" s="27">
        <f t="shared" si="3"/>
        <v>0.82780362041547106</v>
      </c>
      <c r="G51" s="27">
        <f t="shared" si="4"/>
        <v>6505.072463768116</v>
      </c>
    </row>
    <row r="52" spans="2:7" x14ac:dyDescent="0.25">
      <c r="B52" s="26"/>
      <c r="C52" s="26" t="s">
        <v>84</v>
      </c>
      <c r="D52" s="27">
        <v>159.6</v>
      </c>
      <c r="E52" s="27">
        <v>1293.69</v>
      </c>
      <c r="F52" s="27">
        <f t="shared" si="3"/>
        <v>0.3976537320171144</v>
      </c>
      <c r="G52" s="27">
        <f t="shared" si="4"/>
        <v>8105.8270676691727</v>
      </c>
    </row>
    <row r="53" spans="2:7" x14ac:dyDescent="0.25">
      <c r="B53" s="26"/>
      <c r="C53" s="26" t="s">
        <v>85</v>
      </c>
      <c r="D53" s="27">
        <v>55</v>
      </c>
      <c r="E53" s="27">
        <v>403.8</v>
      </c>
      <c r="F53" s="27">
        <f t="shared" si="3"/>
        <v>0.12411982545162349</v>
      </c>
      <c r="G53" s="27">
        <f t="shared" si="4"/>
        <v>7341.818181818182</v>
      </c>
    </row>
    <row r="54" spans="2:7" x14ac:dyDescent="0.25">
      <c r="B54" s="26"/>
      <c r="C54" s="26" t="s">
        <v>86</v>
      </c>
      <c r="D54" s="27">
        <v>1495.6</v>
      </c>
      <c r="E54" s="27">
        <v>12323.7</v>
      </c>
      <c r="F54" s="27">
        <f t="shared" si="3"/>
        <v>3.7880522360529283</v>
      </c>
      <c r="G54" s="27">
        <f t="shared" si="4"/>
        <v>8239.9705803690831</v>
      </c>
    </row>
    <row r="55" spans="2:7" x14ac:dyDescent="0.25">
      <c r="B55" s="26"/>
      <c r="C55" s="26" t="s">
        <v>87</v>
      </c>
      <c r="D55" s="27">
        <v>426</v>
      </c>
      <c r="E55" s="27">
        <v>3158.2</v>
      </c>
      <c r="F55" s="27">
        <f t="shared" si="3"/>
        <v>0.97076580668974077</v>
      </c>
      <c r="G55" s="27">
        <f t="shared" si="4"/>
        <v>7413.6150234741781</v>
      </c>
    </row>
    <row r="56" spans="2:7" x14ac:dyDescent="0.25">
      <c r="B56" s="26"/>
      <c r="C56" s="26" t="s">
        <v>88</v>
      </c>
      <c r="D56" s="27">
        <v>128.4</v>
      </c>
      <c r="E56" s="27">
        <v>1180.0999999999999</v>
      </c>
      <c r="F56" s="27">
        <f t="shared" si="3"/>
        <v>0.36273849929534641</v>
      </c>
      <c r="G56" s="27">
        <f t="shared" si="4"/>
        <v>9190.8099688473503</v>
      </c>
    </row>
    <row r="57" spans="2:7" x14ac:dyDescent="0.25">
      <c r="B57" s="26"/>
      <c r="C57" s="26" t="s">
        <v>89</v>
      </c>
      <c r="D57" s="27">
        <v>208</v>
      </c>
      <c r="E57" s="27">
        <v>2002.9</v>
      </c>
      <c r="F57" s="27">
        <f t="shared" si="3"/>
        <v>0.61565031797190861</v>
      </c>
      <c r="G57" s="27">
        <f t="shared" si="4"/>
        <v>9629.3269230769238</v>
      </c>
    </row>
    <row r="58" spans="2:7" x14ac:dyDescent="0.25">
      <c r="B58" s="26"/>
      <c r="C58" s="26" t="s">
        <v>90</v>
      </c>
      <c r="D58" s="27">
        <v>54</v>
      </c>
      <c r="E58" s="27">
        <v>432</v>
      </c>
      <c r="F58" s="27">
        <f>E58*100/$D$17</f>
        <v>0.13278792618895827</v>
      </c>
      <c r="G58" s="27">
        <f t="shared" si="4"/>
        <v>8000</v>
      </c>
    </row>
    <row r="59" spans="2:7" x14ac:dyDescent="0.25">
      <c r="B59" s="26"/>
      <c r="C59" s="26" t="s">
        <v>91</v>
      </c>
      <c r="D59" s="27">
        <v>145.80000000000001</v>
      </c>
      <c r="E59" s="27">
        <v>1032.4000000000001</v>
      </c>
      <c r="F59" s="27">
        <f t="shared" si="3"/>
        <v>0.31733855323490867</v>
      </c>
      <c r="G59" s="27">
        <f t="shared" si="4"/>
        <v>7080.9327846364877</v>
      </c>
    </row>
    <row r="60" spans="2:7" x14ac:dyDescent="0.25">
      <c r="B60" s="26"/>
      <c r="C60" s="26" t="s">
        <v>92</v>
      </c>
      <c r="D60" s="27">
        <v>789</v>
      </c>
      <c r="E60" s="27">
        <v>7860.26</v>
      </c>
      <c r="F60" s="27">
        <f t="shared" si="3"/>
        <v>2.4160824645972712</v>
      </c>
      <c r="G60" s="27">
        <f t="shared" si="4"/>
        <v>9962.3067173637519</v>
      </c>
    </row>
    <row r="61" spans="2:7" x14ac:dyDescent="0.25">
      <c r="B61" s="26"/>
      <c r="C61" s="26" t="s">
        <v>93</v>
      </c>
      <c r="D61" s="27">
        <v>81.599999999999994</v>
      </c>
      <c r="E61" s="27">
        <v>572.79999999999995</v>
      </c>
      <c r="F61" s="27">
        <f t="shared" si="3"/>
        <v>0.17606695398387798</v>
      </c>
      <c r="G61" s="27">
        <f t="shared" si="4"/>
        <v>7019.6078431372553</v>
      </c>
    </row>
    <row r="62" spans="2:7" x14ac:dyDescent="0.25">
      <c r="B62" s="41" t="s">
        <v>74</v>
      </c>
      <c r="C62" s="44"/>
      <c r="D62" s="43">
        <f>+SUM(D63:D74)</f>
        <v>3644.2</v>
      </c>
      <c r="E62" s="43">
        <f t="shared" ref="E62:F62" si="6">+SUM(E63:E74)</f>
        <v>30162.34</v>
      </c>
      <c r="F62" s="43">
        <f t="shared" si="6"/>
        <v>9.2712837444589447</v>
      </c>
      <c r="G62" s="43">
        <f>(E62/D62)*1000</f>
        <v>8276.8069809560402</v>
      </c>
    </row>
    <row r="63" spans="2:7" x14ac:dyDescent="0.25">
      <c r="B63" s="26"/>
      <c r="C63" s="26" t="s">
        <v>74</v>
      </c>
      <c r="D63" s="27">
        <v>371</v>
      </c>
      <c r="E63" s="27">
        <v>3039.84</v>
      </c>
      <c r="F63" s="27">
        <f t="shared" si="3"/>
        <v>0.93438437394963636</v>
      </c>
      <c r="G63" s="27">
        <f t="shared" si="4"/>
        <v>8193.6388140161744</v>
      </c>
    </row>
    <row r="64" spans="2:7" x14ac:dyDescent="0.25">
      <c r="B64" s="26"/>
      <c r="C64" s="26" t="s">
        <v>94</v>
      </c>
      <c r="D64" s="27">
        <v>261.39999999999998</v>
      </c>
      <c r="E64" s="27">
        <v>2133.6</v>
      </c>
      <c r="F64" s="27">
        <f t="shared" si="3"/>
        <v>0.65582481323324393</v>
      </c>
      <c r="G64" s="27">
        <f t="shared" si="4"/>
        <v>8162.2035195103299</v>
      </c>
    </row>
    <row r="65" spans="2:7" x14ac:dyDescent="0.25">
      <c r="B65" s="26"/>
      <c r="C65" s="26" t="s">
        <v>95</v>
      </c>
      <c r="D65" s="27">
        <v>300.39999999999998</v>
      </c>
      <c r="E65" s="27">
        <v>2449</v>
      </c>
      <c r="F65" s="27">
        <f t="shared" si="3"/>
        <v>0.75277229452953431</v>
      </c>
      <c r="G65" s="27">
        <f t="shared" si="4"/>
        <v>8152.4633821571242</v>
      </c>
    </row>
    <row r="66" spans="2:7" x14ac:dyDescent="0.25">
      <c r="B66" s="26"/>
      <c r="C66" s="26" t="s">
        <v>96</v>
      </c>
      <c r="D66" s="27">
        <v>603</v>
      </c>
      <c r="E66" s="27">
        <v>4959.3</v>
      </c>
      <c r="F66" s="27">
        <f t="shared" si="3"/>
        <v>1.5243869498817146</v>
      </c>
      <c r="G66" s="27">
        <f t="shared" si="4"/>
        <v>8224.3781094527367</v>
      </c>
    </row>
    <row r="67" spans="2:7" x14ac:dyDescent="0.25">
      <c r="B67" s="26"/>
      <c r="C67" s="26" t="s">
        <v>97</v>
      </c>
      <c r="D67" s="27">
        <v>11.6</v>
      </c>
      <c r="E67" s="27">
        <v>84.4</v>
      </c>
      <c r="F67" s="27">
        <f t="shared" si="3"/>
        <v>2.5942826320250179E-2</v>
      </c>
      <c r="G67" s="27">
        <f t="shared" si="4"/>
        <v>7275.8620689655181</v>
      </c>
    </row>
    <row r="68" spans="2:7" x14ac:dyDescent="0.25">
      <c r="B68" s="26"/>
      <c r="C68" s="26" t="s">
        <v>98</v>
      </c>
      <c r="D68" s="27">
        <v>135.4</v>
      </c>
      <c r="E68" s="27">
        <v>1096.0999999999999</v>
      </c>
      <c r="F68" s="27">
        <f t="shared" si="3"/>
        <v>0.33691862475860451</v>
      </c>
      <c r="G68" s="27">
        <f t="shared" si="4"/>
        <v>8095.2732644017724</v>
      </c>
    </row>
    <row r="69" spans="2:7" x14ac:dyDescent="0.25">
      <c r="B69" s="26"/>
      <c r="C69" s="26" t="s">
        <v>99</v>
      </c>
      <c r="D69" s="27">
        <v>293.60000000000002</v>
      </c>
      <c r="E69" s="27">
        <v>2381.1</v>
      </c>
      <c r="F69" s="27">
        <f t="shared" si="3"/>
        <v>0.73190122927900125</v>
      </c>
      <c r="G69" s="27">
        <f t="shared" si="4"/>
        <v>8110.0136239782014</v>
      </c>
    </row>
    <row r="70" spans="2:7" x14ac:dyDescent="0.25">
      <c r="B70" s="26"/>
      <c r="C70" s="26" t="s">
        <v>100</v>
      </c>
      <c r="D70" s="27">
        <v>326.39999999999998</v>
      </c>
      <c r="E70" s="27">
        <v>2668.2</v>
      </c>
      <c r="F70" s="27">
        <f t="shared" si="3"/>
        <v>0.82014987189207977</v>
      </c>
      <c r="G70" s="27">
        <f t="shared" si="4"/>
        <v>8174.6323529411757</v>
      </c>
    </row>
    <row r="71" spans="2:7" x14ac:dyDescent="0.25">
      <c r="B71" s="26"/>
      <c r="C71" s="26" t="s">
        <v>101</v>
      </c>
      <c r="D71" s="27">
        <v>482.2</v>
      </c>
      <c r="E71" s="27">
        <v>4154.5</v>
      </c>
      <c r="F71" s="27">
        <f t="shared" si="3"/>
        <v>1.2770079614630259</v>
      </c>
      <c r="G71" s="27">
        <f t="shared" si="4"/>
        <v>8615.7196184155946</v>
      </c>
    </row>
    <row r="72" spans="2:7" x14ac:dyDescent="0.25">
      <c r="B72" s="26"/>
      <c r="C72" s="26" t="s">
        <v>102</v>
      </c>
      <c r="D72" s="27">
        <v>409.2</v>
      </c>
      <c r="E72" s="27">
        <v>3463.8</v>
      </c>
      <c r="F72" s="27">
        <f t="shared" si="3"/>
        <v>1.064700969290078</v>
      </c>
      <c r="G72" s="27">
        <f t="shared" si="4"/>
        <v>8464.8093841642221</v>
      </c>
    </row>
    <row r="73" spans="2:7" x14ac:dyDescent="0.25">
      <c r="B73" s="26"/>
      <c r="C73" s="26" t="s">
        <v>103</v>
      </c>
      <c r="D73" s="27">
        <v>435.4</v>
      </c>
      <c r="E73" s="27">
        <v>3627.2</v>
      </c>
      <c r="F73" s="27">
        <f t="shared" si="3"/>
        <v>1.1149267728532164</v>
      </c>
      <c r="G73" s="27">
        <f t="shared" si="4"/>
        <v>8330.7303628847039</v>
      </c>
    </row>
    <row r="74" spans="2:7" x14ac:dyDescent="0.25">
      <c r="B74" s="26"/>
      <c r="C74" s="26" t="s">
        <v>104</v>
      </c>
      <c r="D74" s="27">
        <v>14.6</v>
      </c>
      <c r="E74" s="27">
        <v>105.3</v>
      </c>
      <c r="F74" s="27">
        <f t="shared" si="3"/>
        <v>3.2367057008558582E-2</v>
      </c>
      <c r="G74" s="27">
        <f t="shared" si="4"/>
        <v>7212.3287671232874</v>
      </c>
    </row>
    <row r="75" spans="2:7" x14ac:dyDescent="0.25">
      <c r="B75" s="41" t="s">
        <v>6</v>
      </c>
      <c r="C75" s="44"/>
      <c r="D75" s="43">
        <f>+SUM(D76:D94)</f>
        <v>5661.6000000000013</v>
      </c>
      <c r="E75" s="43">
        <f t="shared" ref="E75:F75" si="7">+SUM(E76:E94)</f>
        <v>72250.2</v>
      </c>
      <c r="F75" s="43">
        <f t="shared" si="7"/>
        <v>22.208227372077488</v>
      </c>
      <c r="G75" s="43">
        <f>(E75/D75)*1000</f>
        <v>12761.445527766</v>
      </c>
    </row>
    <row r="76" spans="2:7" x14ac:dyDescent="0.25">
      <c r="B76" s="26"/>
      <c r="C76" s="26" t="s">
        <v>20</v>
      </c>
      <c r="D76" s="27">
        <v>178.4</v>
      </c>
      <c r="E76" s="27">
        <v>2100.4</v>
      </c>
      <c r="F76" s="27">
        <f t="shared" si="3"/>
        <v>0.64561981520205547</v>
      </c>
      <c r="G76" s="27">
        <f t="shared" si="4"/>
        <v>11773.542600896862</v>
      </c>
    </row>
    <row r="77" spans="2:7" x14ac:dyDescent="0.25">
      <c r="B77" s="26"/>
      <c r="C77" s="26" t="s">
        <v>21</v>
      </c>
      <c r="D77" s="27">
        <v>171.8</v>
      </c>
      <c r="E77" s="27">
        <v>2088.4</v>
      </c>
      <c r="F77" s="27">
        <f t="shared" si="3"/>
        <v>0.64193126169680659</v>
      </c>
      <c r="G77" s="27">
        <f t="shared" si="4"/>
        <v>12155.995343422584</v>
      </c>
    </row>
    <row r="78" spans="2:7" x14ac:dyDescent="0.25">
      <c r="B78" s="26"/>
      <c r="C78" s="26" t="s">
        <v>22</v>
      </c>
      <c r="D78" s="27">
        <v>386.4</v>
      </c>
      <c r="E78" s="27">
        <v>4893.6000000000004</v>
      </c>
      <c r="F78" s="27">
        <f t="shared" si="3"/>
        <v>1.5041921194404775</v>
      </c>
      <c r="G78" s="27">
        <f t="shared" si="4"/>
        <v>12664.596273291927</v>
      </c>
    </row>
    <row r="79" spans="2:7" x14ac:dyDescent="0.25">
      <c r="B79" s="26"/>
      <c r="C79" s="26" t="s">
        <v>23</v>
      </c>
      <c r="D79" s="27">
        <v>485.8</v>
      </c>
      <c r="E79" s="27">
        <v>5895.8</v>
      </c>
      <c r="F79" s="27">
        <f t="shared" si="3"/>
        <v>1.8122478130205097</v>
      </c>
      <c r="G79" s="27">
        <f t="shared" si="4"/>
        <v>12136.27006998765</v>
      </c>
    </row>
    <row r="80" spans="2:7" x14ac:dyDescent="0.25">
      <c r="B80" s="26"/>
      <c r="C80" s="26" t="s">
        <v>24</v>
      </c>
      <c r="D80" s="27">
        <v>62.2</v>
      </c>
      <c r="E80" s="27">
        <v>682</v>
      </c>
      <c r="F80" s="27">
        <f t="shared" si="3"/>
        <v>0.20963279088164247</v>
      </c>
      <c r="G80" s="27">
        <f t="shared" si="4"/>
        <v>10964.630225080386</v>
      </c>
    </row>
    <row r="81" spans="2:7" x14ac:dyDescent="0.25">
      <c r="B81" s="26"/>
      <c r="C81" s="26" t="s">
        <v>25</v>
      </c>
      <c r="D81" s="27">
        <v>119.6</v>
      </c>
      <c r="E81" s="27">
        <v>1340.2</v>
      </c>
      <c r="F81" s="27">
        <f t="shared" si="3"/>
        <v>0.41194995064454137</v>
      </c>
      <c r="G81" s="27">
        <f t="shared" si="4"/>
        <v>11205.685618729098</v>
      </c>
    </row>
    <row r="82" spans="2:7" x14ac:dyDescent="0.25">
      <c r="B82" s="26"/>
      <c r="C82" s="26" t="s">
        <v>6</v>
      </c>
      <c r="D82" s="27">
        <v>726.6</v>
      </c>
      <c r="E82" s="27">
        <v>9740.4</v>
      </c>
      <c r="F82" s="27">
        <f t="shared" si="3"/>
        <v>2.993998880210484</v>
      </c>
      <c r="G82" s="27">
        <f t="shared" si="4"/>
        <v>13405.45004128819</v>
      </c>
    </row>
    <row r="83" spans="2:7" x14ac:dyDescent="0.25">
      <c r="B83" s="26"/>
      <c r="C83" s="26" t="s">
        <v>26</v>
      </c>
      <c r="D83" s="27">
        <v>135.6</v>
      </c>
      <c r="E83" s="27">
        <v>1654.8</v>
      </c>
      <c r="F83" s="27">
        <f t="shared" si="3"/>
        <v>0.50865152837381511</v>
      </c>
      <c r="G83" s="27">
        <f t="shared" si="4"/>
        <v>12203.53982300885</v>
      </c>
    </row>
    <row r="84" spans="2:7" x14ac:dyDescent="0.25">
      <c r="B84" s="26"/>
      <c r="C84" s="26" t="s">
        <v>105</v>
      </c>
      <c r="D84" s="27">
        <v>322.2</v>
      </c>
      <c r="E84" s="27">
        <v>3934.6</v>
      </c>
      <c r="F84" s="27">
        <f t="shared" si="3"/>
        <v>1.2094152184793407</v>
      </c>
      <c r="G84" s="27">
        <f t="shared" si="4"/>
        <v>12211.669770328988</v>
      </c>
    </row>
    <row r="85" spans="2:7" x14ac:dyDescent="0.25">
      <c r="B85" s="26"/>
      <c r="C85" s="26" t="s">
        <v>27</v>
      </c>
      <c r="D85" s="27">
        <v>374.4</v>
      </c>
      <c r="E85" s="27">
        <v>4710.6000000000004</v>
      </c>
      <c r="F85" s="27">
        <f t="shared" si="3"/>
        <v>1.4479416784854326</v>
      </c>
      <c r="G85" s="27">
        <f t="shared" si="4"/>
        <v>12581.730769230771</v>
      </c>
    </row>
    <row r="86" spans="2:7" x14ac:dyDescent="0.25">
      <c r="B86" s="26"/>
      <c r="C86" s="26" t="s">
        <v>28</v>
      </c>
      <c r="D86" s="27">
        <v>622.79999999999995</v>
      </c>
      <c r="E86" s="27">
        <v>8297.2000000000007</v>
      </c>
      <c r="F86" s="27">
        <f t="shared" si="3"/>
        <v>2.5503888453125572</v>
      </c>
      <c r="G86" s="27">
        <f t="shared" si="4"/>
        <v>13322.414900449585</v>
      </c>
    </row>
    <row r="87" spans="2:7" x14ac:dyDescent="0.25">
      <c r="B87" s="26"/>
      <c r="C87" s="26" t="s">
        <v>106</v>
      </c>
      <c r="D87" s="27">
        <v>160.19999999999999</v>
      </c>
      <c r="E87" s="27">
        <v>1872.4</v>
      </c>
      <c r="F87" s="27">
        <f t="shared" si="3"/>
        <v>0.5755372986023275</v>
      </c>
      <c r="G87" s="27">
        <f t="shared" si="4"/>
        <v>11687.890137328341</v>
      </c>
    </row>
    <row r="88" spans="2:7" x14ac:dyDescent="0.25">
      <c r="B88" s="26"/>
      <c r="C88" s="26" t="s">
        <v>29</v>
      </c>
      <c r="D88" s="27">
        <v>143.4</v>
      </c>
      <c r="E88" s="27">
        <v>1630</v>
      </c>
      <c r="F88" s="27">
        <f t="shared" si="3"/>
        <v>0.50102851779630087</v>
      </c>
      <c r="G88" s="27">
        <f t="shared" si="4"/>
        <v>11366.806136680614</v>
      </c>
    </row>
    <row r="89" spans="2:7" x14ac:dyDescent="0.25">
      <c r="B89" s="26"/>
      <c r="C89" s="26" t="s">
        <v>30</v>
      </c>
      <c r="D89" s="27">
        <v>135</v>
      </c>
      <c r="E89" s="27">
        <v>1617.2</v>
      </c>
      <c r="F89" s="27">
        <f t="shared" si="3"/>
        <v>0.49709406072403545</v>
      </c>
      <c r="G89" s="27">
        <f t="shared" si="4"/>
        <v>11979.259259259261</v>
      </c>
    </row>
    <row r="90" spans="2:7" x14ac:dyDescent="0.25">
      <c r="B90" s="26"/>
      <c r="C90" s="26" t="s">
        <v>31</v>
      </c>
      <c r="D90" s="27">
        <v>58.2</v>
      </c>
      <c r="E90" s="27">
        <v>613.79999999999995</v>
      </c>
      <c r="F90" s="27">
        <f t="shared" si="3"/>
        <v>0.18866951179347818</v>
      </c>
      <c r="G90" s="27">
        <f t="shared" si="4"/>
        <v>10546.391752577318</v>
      </c>
    </row>
    <row r="91" spans="2:7" x14ac:dyDescent="0.25">
      <c r="B91" s="26"/>
      <c r="C91" s="26" t="s">
        <v>32</v>
      </c>
      <c r="D91" s="27">
        <v>404</v>
      </c>
      <c r="E91" s="27">
        <v>5172.3999999999996</v>
      </c>
      <c r="F91" s="27">
        <f t="shared" si="3"/>
        <v>1.5898895125457586</v>
      </c>
      <c r="G91" s="27">
        <f t="shared" si="4"/>
        <v>12802.970297029702</v>
      </c>
    </row>
    <row r="92" spans="2:7" x14ac:dyDescent="0.25">
      <c r="B92" s="26"/>
      <c r="C92" s="26" t="s">
        <v>107</v>
      </c>
      <c r="D92" s="27">
        <v>88.8</v>
      </c>
      <c r="E92" s="27">
        <v>921</v>
      </c>
      <c r="F92" s="27">
        <f t="shared" si="3"/>
        <v>0.28309648152784855</v>
      </c>
      <c r="G92" s="27">
        <f t="shared" si="4"/>
        <v>10371.621621621623</v>
      </c>
    </row>
    <row r="93" spans="2:7" x14ac:dyDescent="0.25">
      <c r="B93" s="26"/>
      <c r="C93" s="26" t="s">
        <v>33</v>
      </c>
      <c r="D93" s="27">
        <v>1003.6</v>
      </c>
      <c r="E93" s="27">
        <v>14163</v>
      </c>
      <c r="F93" s="27">
        <f t="shared" si="3"/>
        <v>4.3534152745699446</v>
      </c>
      <c r="G93" s="27">
        <f t="shared" si="4"/>
        <v>14112.196094061379</v>
      </c>
    </row>
    <row r="94" spans="2:7" x14ac:dyDescent="0.25">
      <c r="B94" s="26"/>
      <c r="C94" s="26" t="s">
        <v>34</v>
      </c>
      <c r="D94" s="27">
        <v>82.6</v>
      </c>
      <c r="E94" s="27">
        <v>922.4</v>
      </c>
      <c r="F94" s="27">
        <f t="shared" si="3"/>
        <v>0.28352681277012759</v>
      </c>
      <c r="G94" s="27">
        <f t="shared" si="4"/>
        <v>11167.070217917675</v>
      </c>
    </row>
    <row r="95" spans="2:7" x14ac:dyDescent="0.25">
      <c r="B95" s="41" t="s">
        <v>75</v>
      </c>
      <c r="C95" s="44"/>
      <c r="D95" s="43">
        <f>+SUM(D96:D101)</f>
        <v>110.36666666666666</v>
      </c>
      <c r="E95" s="43">
        <f t="shared" ref="E95" si="8">+SUM(E96:E101)</f>
        <v>1457.26</v>
      </c>
      <c r="F95" s="43">
        <f>+SUM(F96:F101)</f>
        <v>0.44793179008824391</v>
      </c>
      <c r="G95" s="43">
        <f>(E95/D95)*1000</f>
        <v>13203.805496828752</v>
      </c>
    </row>
    <row r="96" spans="2:7" x14ac:dyDescent="0.25">
      <c r="B96" s="26"/>
      <c r="C96" s="26" t="s">
        <v>75</v>
      </c>
      <c r="D96" s="27">
        <v>27.6</v>
      </c>
      <c r="E96" s="27">
        <v>461.6</v>
      </c>
      <c r="F96" s="27">
        <f t="shared" si="3"/>
        <v>0.14188635816857209</v>
      </c>
      <c r="G96" s="27">
        <f t="shared" si="4"/>
        <v>16724.63768115942</v>
      </c>
    </row>
    <row r="97" spans="2:7" x14ac:dyDescent="0.25">
      <c r="B97" s="26"/>
      <c r="C97" s="26" t="s">
        <v>108</v>
      </c>
      <c r="D97" s="27">
        <v>60</v>
      </c>
      <c r="E97" s="27">
        <v>683</v>
      </c>
      <c r="F97" s="27">
        <f t="shared" si="3"/>
        <v>0.20994017034041321</v>
      </c>
      <c r="G97" s="27">
        <f t="shared" si="4"/>
        <v>11383.333333333332</v>
      </c>
    </row>
    <row r="98" spans="2:7" x14ac:dyDescent="0.25">
      <c r="B98" s="26"/>
      <c r="C98" s="26" t="s">
        <v>109</v>
      </c>
      <c r="D98" s="27">
        <v>15.6</v>
      </c>
      <c r="E98" s="27">
        <v>216.76</v>
      </c>
      <c r="F98" s="27">
        <f t="shared" si="3"/>
        <v>6.6627571483144896E-2</v>
      </c>
      <c r="G98" s="27">
        <f t="shared" si="4"/>
        <v>13894.871794871795</v>
      </c>
    </row>
    <row r="99" spans="2:7" x14ac:dyDescent="0.25">
      <c r="B99" s="26"/>
      <c r="C99" s="26" t="s">
        <v>110</v>
      </c>
      <c r="D99" s="27">
        <v>3</v>
      </c>
      <c r="E99" s="27">
        <v>35.4</v>
      </c>
      <c r="F99" s="27">
        <f t="shared" si="3"/>
        <v>1.0881232840484081E-2</v>
      </c>
      <c r="G99" s="27">
        <f t="shared" si="4"/>
        <v>11799.999999999998</v>
      </c>
    </row>
    <row r="100" spans="2:7" x14ac:dyDescent="0.25">
      <c r="B100" s="26"/>
      <c r="C100" s="26" t="s">
        <v>111</v>
      </c>
      <c r="D100" s="27">
        <v>2.5</v>
      </c>
      <c r="E100" s="27">
        <v>36.5</v>
      </c>
      <c r="F100" s="27">
        <f t="shared" si="3"/>
        <v>1.1219350245131892E-2</v>
      </c>
      <c r="G100" s="27">
        <f t="shared" si="4"/>
        <v>14600</v>
      </c>
    </row>
    <row r="101" spans="2:7" x14ac:dyDescent="0.25">
      <c r="B101" s="26"/>
      <c r="C101" s="26" t="s">
        <v>112</v>
      </c>
      <c r="D101" s="27">
        <v>1.6666666666666667</v>
      </c>
      <c r="E101" s="27">
        <v>24</v>
      </c>
      <c r="F101" s="27">
        <f t="shared" si="3"/>
        <v>7.3771070104976817E-3</v>
      </c>
      <c r="G101" s="27">
        <f t="shared" si="4"/>
        <v>14399.999999999998</v>
      </c>
    </row>
    <row r="102" spans="2:7" x14ac:dyDescent="0.25">
      <c r="B102" s="41" t="s">
        <v>12</v>
      </c>
      <c r="C102" s="44"/>
      <c r="D102" s="43">
        <f>+SUM(D103:D114)</f>
        <v>6293</v>
      </c>
      <c r="E102" s="43">
        <f t="shared" ref="E102:F102" si="9">+SUM(E103:E114)</f>
        <v>111755.00000000001</v>
      </c>
      <c r="F102" s="43">
        <f t="shared" si="9"/>
        <v>34.351191414923669</v>
      </c>
      <c r="G102" s="43">
        <f>(E102/D102)*1000</f>
        <v>17758.620689655174</v>
      </c>
    </row>
    <row r="103" spans="2:7" x14ac:dyDescent="0.25">
      <c r="B103" s="26"/>
      <c r="C103" s="26" t="s">
        <v>35</v>
      </c>
      <c r="D103" s="27">
        <v>8.1999999999999993</v>
      </c>
      <c r="E103" s="27">
        <v>88.2</v>
      </c>
      <c r="F103" s="27">
        <f t="shared" si="3"/>
        <v>2.7110868263578981E-2</v>
      </c>
      <c r="G103" s="27">
        <f t="shared" si="4"/>
        <v>10756.097560975611</v>
      </c>
    </row>
    <row r="104" spans="2:7" x14ac:dyDescent="0.25">
      <c r="B104" s="26"/>
      <c r="C104" s="26" t="s">
        <v>36</v>
      </c>
      <c r="D104" s="27">
        <v>4.8</v>
      </c>
      <c r="E104" s="27">
        <v>59.6</v>
      </c>
      <c r="F104" s="27">
        <f t="shared" si="3"/>
        <v>1.8319815742735911E-2</v>
      </c>
      <c r="G104" s="27">
        <f t="shared" si="4"/>
        <v>12416.666666666668</v>
      </c>
    </row>
    <row r="105" spans="2:7" x14ac:dyDescent="0.25">
      <c r="B105" s="26"/>
      <c r="C105" s="26" t="s">
        <v>12</v>
      </c>
      <c r="D105" s="27">
        <v>5842</v>
      </c>
      <c r="E105" s="27">
        <v>106137.60000000001</v>
      </c>
      <c r="F105" s="27">
        <f t="shared" si="3"/>
        <v>32.624518043224946</v>
      </c>
      <c r="G105" s="27">
        <f t="shared" si="4"/>
        <v>18168.024649092778</v>
      </c>
    </row>
    <row r="106" spans="2:7" x14ac:dyDescent="0.25">
      <c r="B106" s="26"/>
      <c r="C106" s="26" t="s">
        <v>37</v>
      </c>
      <c r="D106" s="27">
        <v>32</v>
      </c>
      <c r="E106" s="27">
        <v>401</v>
      </c>
      <c r="F106" s="27">
        <f t="shared" si="3"/>
        <v>0.12325916296706543</v>
      </c>
      <c r="G106" s="27">
        <f t="shared" si="4"/>
        <v>12531.25</v>
      </c>
    </row>
    <row r="107" spans="2:7" x14ac:dyDescent="0.25">
      <c r="B107" s="26"/>
      <c r="C107" s="26" t="s">
        <v>38</v>
      </c>
      <c r="D107" s="27">
        <v>47.8</v>
      </c>
      <c r="E107" s="27">
        <v>583.4</v>
      </c>
      <c r="F107" s="27">
        <f t="shared" si="3"/>
        <v>0.17932517624684782</v>
      </c>
      <c r="G107" s="27">
        <f t="shared" si="4"/>
        <v>12205.020920502091</v>
      </c>
    </row>
    <row r="108" spans="2:7" x14ac:dyDescent="0.25">
      <c r="B108" s="26"/>
      <c r="C108" s="26" t="s">
        <v>39</v>
      </c>
      <c r="D108" s="27">
        <v>83.6</v>
      </c>
      <c r="E108" s="27">
        <v>1092.8</v>
      </c>
      <c r="F108" s="27">
        <f t="shared" si="3"/>
        <v>0.3359042725446611</v>
      </c>
      <c r="G108" s="27">
        <f t="shared" si="4"/>
        <v>13071.770334928229</v>
      </c>
    </row>
    <row r="109" spans="2:7" x14ac:dyDescent="0.25">
      <c r="B109" s="26"/>
      <c r="C109" s="26" t="s">
        <v>40</v>
      </c>
      <c r="D109" s="27">
        <v>20</v>
      </c>
      <c r="E109" s="27">
        <v>211.2</v>
      </c>
      <c r="F109" s="27">
        <f t="shared" si="3"/>
        <v>6.4918541692379594E-2</v>
      </c>
      <c r="G109" s="27">
        <f t="shared" si="4"/>
        <v>10559.999999999998</v>
      </c>
    </row>
    <row r="110" spans="2:7" x14ac:dyDescent="0.25">
      <c r="B110" s="26"/>
      <c r="C110" s="26" t="s">
        <v>41</v>
      </c>
      <c r="D110" s="27">
        <v>40.200000000000003</v>
      </c>
      <c r="E110" s="27">
        <v>507.6</v>
      </c>
      <c r="F110" s="27">
        <f t="shared" ref="F110:F167" si="10">E110*100/$D$17</f>
        <v>0.15602581327202597</v>
      </c>
      <c r="G110" s="27">
        <f t="shared" ref="G110:G167" si="11">(E110/D110)*1000</f>
        <v>12626.865671641792</v>
      </c>
    </row>
    <row r="111" spans="2:7" x14ac:dyDescent="0.25">
      <c r="B111" s="26"/>
      <c r="C111" s="26" t="s">
        <v>17</v>
      </c>
      <c r="D111" s="27">
        <v>12.2</v>
      </c>
      <c r="E111" s="27">
        <v>129.80000000000001</v>
      </c>
      <c r="F111" s="27">
        <f t="shared" si="10"/>
        <v>3.9897853748441632E-2</v>
      </c>
      <c r="G111" s="27">
        <f t="shared" si="11"/>
        <v>10639.344262295082</v>
      </c>
    </row>
    <row r="112" spans="2:7" x14ac:dyDescent="0.25">
      <c r="B112" s="26"/>
      <c r="C112" s="26" t="s">
        <v>42</v>
      </c>
      <c r="D112" s="27">
        <v>28.6</v>
      </c>
      <c r="E112" s="27">
        <v>314.8</v>
      </c>
      <c r="F112" s="27">
        <f t="shared" si="10"/>
        <v>9.6763053621027925E-2</v>
      </c>
      <c r="G112" s="27">
        <f t="shared" si="11"/>
        <v>11006.993006993007</v>
      </c>
    </row>
    <row r="113" spans="2:7" x14ac:dyDescent="0.25">
      <c r="B113" s="26"/>
      <c r="C113" s="26" t="s">
        <v>43</v>
      </c>
      <c r="D113" s="27">
        <v>161.19999999999999</v>
      </c>
      <c r="E113" s="27">
        <v>2098.4</v>
      </c>
      <c r="F113" s="27">
        <f t="shared" si="10"/>
        <v>0.64500505628451399</v>
      </c>
      <c r="G113" s="27">
        <f t="shared" si="11"/>
        <v>13017.369727047148</v>
      </c>
    </row>
    <row r="114" spans="2:7" x14ac:dyDescent="0.25">
      <c r="B114" s="26"/>
      <c r="C114" s="26" t="s">
        <v>44</v>
      </c>
      <c r="D114" s="27">
        <v>12.4</v>
      </c>
      <c r="E114" s="27">
        <v>130.6</v>
      </c>
      <c r="F114" s="27">
        <f t="shared" si="10"/>
        <v>4.0143757315458217E-2</v>
      </c>
      <c r="G114" s="27">
        <f t="shared" si="11"/>
        <v>10532.258064516129</v>
      </c>
    </row>
    <row r="115" spans="2:7" x14ac:dyDescent="0.25">
      <c r="B115" s="41" t="s">
        <v>13</v>
      </c>
      <c r="C115" s="44"/>
      <c r="D115" s="43">
        <f>+SUM(D116:D118)</f>
        <v>1440.8</v>
      </c>
      <c r="E115" s="43">
        <f>+SUM(E116:E118)</f>
        <v>17506.600000000002</v>
      </c>
      <c r="F115" s="43">
        <f>+SUM(F116:F118)</f>
        <v>5.381169232915779</v>
      </c>
      <c r="G115" s="43">
        <f>(E115/D115)*1000</f>
        <v>12150.61077179345</v>
      </c>
    </row>
    <row r="116" spans="2:7" x14ac:dyDescent="0.25">
      <c r="B116" s="26"/>
      <c r="C116" s="26" t="s">
        <v>45</v>
      </c>
      <c r="D116" s="27">
        <v>938.8</v>
      </c>
      <c r="E116" s="27">
        <v>11770.2</v>
      </c>
      <c r="F116" s="27">
        <f t="shared" si="10"/>
        <v>3.6179177056233254</v>
      </c>
      <c r="G116" s="27">
        <f t="shared" si="11"/>
        <v>12537.494674051983</v>
      </c>
    </row>
    <row r="117" spans="2:7" x14ac:dyDescent="0.25">
      <c r="B117" s="26"/>
      <c r="C117" s="26" t="s">
        <v>113</v>
      </c>
      <c r="D117" s="27">
        <v>210</v>
      </c>
      <c r="E117" s="27">
        <v>2408</v>
      </c>
      <c r="F117" s="27">
        <f t="shared" si="10"/>
        <v>0.74016973671993402</v>
      </c>
      <c r="G117" s="27">
        <f t="shared" si="11"/>
        <v>11466.666666666666</v>
      </c>
    </row>
    <row r="118" spans="2:7" x14ac:dyDescent="0.25">
      <c r="B118" s="26"/>
      <c r="C118" s="26" t="s">
        <v>13</v>
      </c>
      <c r="D118" s="27">
        <v>292</v>
      </c>
      <c r="E118" s="27">
        <v>3328.4</v>
      </c>
      <c r="F118" s="27">
        <f t="shared" si="10"/>
        <v>1.0230817905725202</v>
      </c>
      <c r="G118" s="27">
        <f t="shared" si="11"/>
        <v>11398.630136986301</v>
      </c>
    </row>
    <row r="119" spans="2:7" x14ac:dyDescent="0.25">
      <c r="B119" s="41" t="s">
        <v>14</v>
      </c>
      <c r="C119" s="44"/>
      <c r="D119" s="43">
        <f>+SUM(D120:D129)</f>
        <v>324.39999999999998</v>
      </c>
      <c r="E119" s="43">
        <f t="shared" ref="E119:F119" si="12">+SUM(E120:E129)</f>
        <v>2155.9584</v>
      </c>
      <c r="F119" s="43">
        <f t="shared" si="12"/>
        <v>0.6626973261242235</v>
      </c>
      <c r="G119" s="43">
        <f>(E119/D119)*1000</f>
        <v>6645.9876695437733</v>
      </c>
    </row>
    <row r="120" spans="2:7" x14ac:dyDescent="0.25">
      <c r="B120" s="26"/>
      <c r="C120" s="26" t="s">
        <v>46</v>
      </c>
      <c r="D120" s="27">
        <v>38.799999999999997</v>
      </c>
      <c r="E120" s="27">
        <v>259.89999999999998</v>
      </c>
      <c r="F120" s="27">
        <f t="shared" si="10"/>
        <v>7.9887921334514472E-2</v>
      </c>
      <c r="G120" s="27">
        <f t="shared" si="11"/>
        <v>6698.4536082474233</v>
      </c>
    </row>
    <row r="121" spans="2:7" x14ac:dyDescent="0.25">
      <c r="B121" s="26"/>
      <c r="C121" s="26" t="s">
        <v>47</v>
      </c>
      <c r="D121" s="27">
        <v>30.4</v>
      </c>
      <c r="E121" s="27">
        <v>195.054</v>
      </c>
      <c r="F121" s="27">
        <f t="shared" si="10"/>
        <v>5.9955592951067289E-2</v>
      </c>
      <c r="G121" s="27">
        <f t="shared" si="11"/>
        <v>6416.2500000000009</v>
      </c>
    </row>
    <row r="122" spans="2:7" x14ac:dyDescent="0.25">
      <c r="B122" s="26"/>
      <c r="C122" s="26" t="s">
        <v>48</v>
      </c>
      <c r="D122" s="27">
        <v>18.600000000000001</v>
      </c>
      <c r="E122" s="27">
        <v>114.43559999999999</v>
      </c>
      <c r="F122" s="27">
        <f t="shared" si="10"/>
        <v>3.5175152792104522E-2</v>
      </c>
      <c r="G122" s="27">
        <f t="shared" si="11"/>
        <v>6152.4516129032254</v>
      </c>
    </row>
    <row r="123" spans="2:7" x14ac:dyDescent="0.25">
      <c r="B123" s="26"/>
      <c r="C123" s="26" t="s">
        <v>14</v>
      </c>
      <c r="D123" s="27">
        <v>31.8</v>
      </c>
      <c r="E123" s="27">
        <v>218.07979999999998</v>
      </c>
      <c r="F123" s="27">
        <f t="shared" si="10"/>
        <v>6.7033250892830507E-2</v>
      </c>
      <c r="G123" s="27">
        <f t="shared" si="11"/>
        <v>6857.8553459119485</v>
      </c>
    </row>
    <row r="124" spans="2:7" x14ac:dyDescent="0.25">
      <c r="B124" s="26"/>
      <c r="C124" s="26" t="s">
        <v>49</v>
      </c>
      <c r="D124" s="27">
        <v>10.6</v>
      </c>
      <c r="E124" s="27">
        <v>69.109999999999985</v>
      </c>
      <c r="F124" s="27">
        <f t="shared" si="10"/>
        <v>2.1242994395645611E-2</v>
      </c>
      <c r="G124" s="27">
        <f t="shared" si="11"/>
        <v>6519.8113207547158</v>
      </c>
    </row>
    <row r="125" spans="2:7" x14ac:dyDescent="0.25">
      <c r="B125" s="26"/>
      <c r="C125" s="26" t="s">
        <v>50</v>
      </c>
      <c r="D125" s="27">
        <v>26</v>
      </c>
      <c r="E125" s="27">
        <v>177.066</v>
      </c>
      <c r="F125" s="27">
        <f t="shared" si="10"/>
        <v>5.4426451246699266E-2</v>
      </c>
      <c r="G125" s="27">
        <f t="shared" si="11"/>
        <v>6810.2307692307695</v>
      </c>
    </row>
    <row r="126" spans="2:7" x14ac:dyDescent="0.25">
      <c r="B126" s="26"/>
      <c r="C126" s="26" t="s">
        <v>51</v>
      </c>
      <c r="D126" s="27">
        <v>107.8</v>
      </c>
      <c r="E126" s="27">
        <v>718.34</v>
      </c>
      <c r="F126" s="27">
        <f t="shared" si="10"/>
        <v>0.22080296041337102</v>
      </c>
      <c r="G126" s="27">
        <f t="shared" si="11"/>
        <v>6663.636363636364</v>
      </c>
    </row>
    <row r="127" spans="2:7" x14ac:dyDescent="0.25">
      <c r="B127" s="26"/>
      <c r="C127" s="26" t="s">
        <v>52</v>
      </c>
      <c r="D127" s="27">
        <v>23.4</v>
      </c>
      <c r="E127" s="27">
        <v>152.678</v>
      </c>
      <c r="F127" s="27">
        <f t="shared" si="10"/>
        <v>4.693008100619854E-2</v>
      </c>
      <c r="G127" s="27">
        <f t="shared" si="11"/>
        <v>6524.7008547008554</v>
      </c>
    </row>
    <row r="128" spans="2:7" x14ac:dyDescent="0.25">
      <c r="B128" s="26"/>
      <c r="C128" s="26" t="s">
        <v>53</v>
      </c>
      <c r="D128" s="27">
        <v>14</v>
      </c>
      <c r="E128" s="27">
        <v>98.025000000000006</v>
      </c>
      <c r="F128" s="27">
        <f t="shared" si="10"/>
        <v>3.0130871446001468E-2</v>
      </c>
      <c r="G128" s="27">
        <f t="shared" si="11"/>
        <v>7001.7857142857147</v>
      </c>
    </row>
    <row r="129" spans="2:7" x14ac:dyDescent="0.25">
      <c r="B129" s="26"/>
      <c r="C129" s="26" t="s">
        <v>54</v>
      </c>
      <c r="D129" s="27">
        <v>23</v>
      </c>
      <c r="E129" s="27">
        <v>153.27000000000001</v>
      </c>
      <c r="F129" s="27">
        <f t="shared" si="10"/>
        <v>4.7112049645790827E-2</v>
      </c>
      <c r="G129" s="27">
        <f t="shared" si="11"/>
        <v>6663.913043478261</v>
      </c>
    </row>
    <row r="130" spans="2:7" x14ac:dyDescent="0.25">
      <c r="B130" s="41" t="s">
        <v>15</v>
      </c>
      <c r="C130" s="44"/>
      <c r="D130" s="43">
        <f>+SUM(D131)</f>
        <v>17.399999999999999</v>
      </c>
      <c r="E130" s="43">
        <f t="shared" ref="E130:F130" si="13">+SUM(E131)</f>
        <v>107.78800000000001</v>
      </c>
      <c r="F130" s="43">
        <f t="shared" si="13"/>
        <v>3.3131817101980175E-2</v>
      </c>
      <c r="G130" s="43">
        <f>(E130/D130)*1000</f>
        <v>6194.7126436781627</v>
      </c>
    </row>
    <row r="131" spans="2:7" x14ac:dyDescent="0.25">
      <c r="B131" s="26"/>
      <c r="C131" s="26" t="s">
        <v>55</v>
      </c>
      <c r="D131" s="27">
        <v>17.399999999999999</v>
      </c>
      <c r="E131" s="27">
        <v>107.78800000000001</v>
      </c>
      <c r="F131" s="27">
        <f t="shared" si="10"/>
        <v>3.3131817101980175E-2</v>
      </c>
      <c r="G131" s="27">
        <f t="shared" si="11"/>
        <v>6194.7126436781627</v>
      </c>
    </row>
    <row r="132" spans="2:7" x14ac:dyDescent="0.25">
      <c r="B132" s="41" t="s">
        <v>76</v>
      </c>
      <c r="C132" s="44"/>
      <c r="D132" s="43">
        <f>+SUM(D133:D139)</f>
        <v>1726.4</v>
      </c>
      <c r="E132" s="43">
        <f t="shared" ref="E132:F132" si="14">+SUM(E133:E139)</f>
        <v>14206.2736</v>
      </c>
      <c r="F132" s="43">
        <f t="shared" si="14"/>
        <v>4.3667166903170056</v>
      </c>
      <c r="G132" s="43">
        <f>(E132/D132)*1000</f>
        <v>8228.8424467099176</v>
      </c>
    </row>
    <row r="133" spans="2:7" x14ac:dyDescent="0.25">
      <c r="B133" s="26"/>
      <c r="C133" s="26" t="s">
        <v>114</v>
      </c>
      <c r="D133" s="27">
        <v>19.2</v>
      </c>
      <c r="E133" s="27">
        <v>123.96199999999999</v>
      </c>
      <c r="F133" s="27">
        <f t="shared" si="10"/>
        <v>3.8103372468138066E-2</v>
      </c>
      <c r="G133" s="27">
        <f t="shared" si="11"/>
        <v>6456.3541666666661</v>
      </c>
    </row>
    <row r="134" spans="2:7" x14ac:dyDescent="0.25">
      <c r="B134" s="26"/>
      <c r="C134" s="26" t="s">
        <v>115</v>
      </c>
      <c r="D134" s="27">
        <v>7.6</v>
      </c>
      <c r="E134" s="27">
        <v>61.893800000000013</v>
      </c>
      <c r="F134" s="27">
        <f t="shared" si="10"/>
        <v>1.9024882745264229E-2</v>
      </c>
      <c r="G134" s="27">
        <f t="shared" si="11"/>
        <v>8143.9210526315819</v>
      </c>
    </row>
    <row r="135" spans="2:7" x14ac:dyDescent="0.25">
      <c r="B135" s="26"/>
      <c r="C135" s="26" t="s">
        <v>116</v>
      </c>
      <c r="D135" s="27">
        <v>281.8</v>
      </c>
      <c r="E135" s="27">
        <v>2054.0919999999996</v>
      </c>
      <c r="F135" s="27">
        <f t="shared" si="10"/>
        <v>0.63138568722530009</v>
      </c>
      <c r="G135" s="27">
        <f t="shared" si="11"/>
        <v>7289.1838183108566</v>
      </c>
    </row>
    <row r="136" spans="2:7" x14ac:dyDescent="0.25">
      <c r="B136" s="26"/>
      <c r="C136" s="26" t="s">
        <v>117</v>
      </c>
      <c r="D136" s="27">
        <v>13.2</v>
      </c>
      <c r="E136" s="27">
        <v>87.066000000000003</v>
      </c>
      <c r="F136" s="27">
        <f t="shared" si="10"/>
        <v>2.6762299957332966E-2</v>
      </c>
      <c r="G136" s="27">
        <f t="shared" si="11"/>
        <v>6595.9090909090919</v>
      </c>
    </row>
    <row r="137" spans="2:7" x14ac:dyDescent="0.25">
      <c r="B137" s="26"/>
      <c r="C137" s="26" t="s">
        <v>118</v>
      </c>
      <c r="D137" s="27">
        <v>137.19999999999999</v>
      </c>
      <c r="E137" s="27">
        <v>1014.3718000000001</v>
      </c>
      <c r="F137" s="27">
        <f t="shared" si="10"/>
        <v>0.31179705487629805</v>
      </c>
      <c r="G137" s="27">
        <f t="shared" si="11"/>
        <v>7393.3804664723048</v>
      </c>
    </row>
    <row r="138" spans="2:7" x14ac:dyDescent="0.25">
      <c r="B138" s="26"/>
      <c r="C138" s="26" t="s">
        <v>119</v>
      </c>
      <c r="D138" s="27">
        <v>918.4</v>
      </c>
      <c r="E138" s="27">
        <v>7846.6220000000003</v>
      </c>
      <c r="F138" s="27">
        <f t="shared" si="10"/>
        <v>2.4118904235385559</v>
      </c>
      <c r="G138" s="27">
        <f t="shared" si="11"/>
        <v>8543.7957317073178</v>
      </c>
    </row>
    <row r="139" spans="2:7" x14ac:dyDescent="0.25">
      <c r="B139" s="26"/>
      <c r="C139" s="26" t="s">
        <v>120</v>
      </c>
      <c r="D139" s="27">
        <v>349</v>
      </c>
      <c r="E139" s="27">
        <v>3018.2660000000001</v>
      </c>
      <c r="F139" s="27">
        <f t="shared" si="10"/>
        <v>0.92775296950611663</v>
      </c>
      <c r="G139" s="27">
        <f t="shared" si="11"/>
        <v>8648.3266475644705</v>
      </c>
    </row>
    <row r="140" spans="2:7" x14ac:dyDescent="0.25">
      <c r="B140" s="41" t="s">
        <v>16</v>
      </c>
      <c r="C140" s="44"/>
      <c r="D140" s="43">
        <f>+SUM(D141:D151)</f>
        <v>620.70000000000005</v>
      </c>
      <c r="E140" s="43">
        <f t="shared" ref="E140:F140" si="15">+SUM(E141:E151)</f>
        <v>4924.5160000000005</v>
      </c>
      <c r="F140" s="43">
        <f t="shared" si="15"/>
        <v>1.5136950627878334</v>
      </c>
      <c r="G140" s="43">
        <f>(E140/D140)*1000</f>
        <v>7933.8102142742064</v>
      </c>
    </row>
    <row r="141" spans="2:7" x14ac:dyDescent="0.25">
      <c r="B141" s="26"/>
      <c r="C141" s="26" t="s">
        <v>56</v>
      </c>
      <c r="D141" s="27">
        <v>16.8</v>
      </c>
      <c r="E141" s="27">
        <v>122.4</v>
      </c>
      <c r="F141" s="27">
        <f t="shared" si="10"/>
        <v>3.7623245753538176E-2</v>
      </c>
      <c r="G141" s="27">
        <f t="shared" si="11"/>
        <v>7285.7142857142853</v>
      </c>
    </row>
    <row r="142" spans="2:7" x14ac:dyDescent="0.25">
      <c r="B142" s="26"/>
      <c r="C142" s="26" t="s">
        <v>57</v>
      </c>
      <c r="D142" s="27">
        <v>68.400000000000006</v>
      </c>
      <c r="E142" s="27">
        <v>566.24</v>
      </c>
      <c r="F142" s="27">
        <f t="shared" si="10"/>
        <v>0.17405054473434198</v>
      </c>
      <c r="G142" s="27">
        <f t="shared" si="11"/>
        <v>8278.3625730994154</v>
      </c>
    </row>
    <row r="143" spans="2:7" x14ac:dyDescent="0.25">
      <c r="B143" s="26"/>
      <c r="C143" s="26" t="s">
        <v>121</v>
      </c>
      <c r="D143" s="27">
        <v>131.4</v>
      </c>
      <c r="E143" s="27">
        <v>1046.1600000000001</v>
      </c>
      <c r="F143" s="27">
        <f t="shared" si="10"/>
        <v>0.321568094587594</v>
      </c>
      <c r="G143" s="27">
        <f t="shared" si="11"/>
        <v>7961.643835616439</v>
      </c>
    </row>
    <row r="144" spans="2:7" x14ac:dyDescent="0.25">
      <c r="B144" s="26"/>
      <c r="C144" s="26" t="s">
        <v>122</v>
      </c>
      <c r="D144" s="27">
        <v>52</v>
      </c>
      <c r="E144" s="27">
        <v>409.26</v>
      </c>
      <c r="F144" s="27">
        <f t="shared" si="10"/>
        <v>0.12579811729651172</v>
      </c>
      <c r="G144" s="27">
        <f t="shared" si="11"/>
        <v>7870.3846153846152</v>
      </c>
    </row>
    <row r="145" spans="2:7" x14ac:dyDescent="0.25">
      <c r="B145" s="26"/>
      <c r="C145" s="26" t="s">
        <v>123</v>
      </c>
      <c r="D145" s="27">
        <v>79.400000000000006</v>
      </c>
      <c r="E145" s="27">
        <v>627.5440000000001</v>
      </c>
      <c r="F145" s="27">
        <f t="shared" si="10"/>
        <v>0.19289413507482325</v>
      </c>
      <c r="G145" s="27">
        <f t="shared" si="11"/>
        <v>7903.576826196474</v>
      </c>
    </row>
    <row r="146" spans="2:7" x14ac:dyDescent="0.25">
      <c r="B146" s="26"/>
      <c r="C146" s="26" t="s">
        <v>58</v>
      </c>
      <c r="D146" s="27">
        <v>35.299999999999997</v>
      </c>
      <c r="E146" s="27">
        <v>282.06</v>
      </c>
      <c r="F146" s="27">
        <f t="shared" si="10"/>
        <v>8.6699450140874004E-2</v>
      </c>
      <c r="G146" s="27">
        <f t="shared" si="11"/>
        <v>7990.368271954675</v>
      </c>
    </row>
    <row r="147" spans="2:7" x14ac:dyDescent="0.25">
      <c r="B147" s="26"/>
      <c r="C147" s="26" t="s">
        <v>124</v>
      </c>
      <c r="D147" s="27">
        <v>10.6</v>
      </c>
      <c r="E147" s="27">
        <v>76.78</v>
      </c>
      <c r="F147" s="27">
        <f t="shared" si="10"/>
        <v>2.3600594844417167E-2</v>
      </c>
      <c r="G147" s="27">
        <f t="shared" si="11"/>
        <v>7243.3962264150941</v>
      </c>
    </row>
    <row r="148" spans="2:7" x14ac:dyDescent="0.25">
      <c r="B148" s="26"/>
      <c r="C148" s="26" t="s">
        <v>16</v>
      </c>
      <c r="D148" s="27">
        <v>41.7</v>
      </c>
      <c r="E148" s="27">
        <v>320.05200000000002</v>
      </c>
      <c r="F148" s="27">
        <f t="shared" si="10"/>
        <v>9.8377410538491833E-2</v>
      </c>
      <c r="G148" s="27">
        <f t="shared" si="11"/>
        <v>7675.1079136690641</v>
      </c>
    </row>
    <row r="149" spans="2:7" x14ac:dyDescent="0.25">
      <c r="B149" s="26"/>
      <c r="C149" s="26" t="s">
        <v>125</v>
      </c>
      <c r="D149" s="27">
        <v>60.3</v>
      </c>
      <c r="E149" s="27">
        <v>482.38</v>
      </c>
      <c r="F149" s="27">
        <f t="shared" si="10"/>
        <v>0.14827370332182799</v>
      </c>
      <c r="G149" s="27">
        <f t="shared" si="11"/>
        <v>7999.668325041459</v>
      </c>
    </row>
    <row r="150" spans="2:7" x14ac:dyDescent="0.25">
      <c r="B150" s="26"/>
      <c r="C150" s="26" t="s">
        <v>126</v>
      </c>
      <c r="D150" s="27">
        <v>83.7</v>
      </c>
      <c r="E150" s="27">
        <v>661.02</v>
      </c>
      <c r="F150" s="27">
        <f t="shared" si="10"/>
        <v>0.20318396983663239</v>
      </c>
      <c r="G150" s="27">
        <f t="shared" si="11"/>
        <v>7897.4910394265225</v>
      </c>
    </row>
    <row r="151" spans="2:7" x14ac:dyDescent="0.25">
      <c r="B151" s="26"/>
      <c r="C151" s="26" t="s">
        <v>127</v>
      </c>
      <c r="D151" s="27">
        <v>41.1</v>
      </c>
      <c r="E151" s="27">
        <v>330.62</v>
      </c>
      <c r="F151" s="27">
        <f t="shared" si="10"/>
        <v>0.10162579665878098</v>
      </c>
      <c r="G151" s="27">
        <f t="shared" si="11"/>
        <v>8044.2822384428218</v>
      </c>
    </row>
    <row r="152" spans="2:7" x14ac:dyDescent="0.25">
      <c r="B152" s="41" t="s">
        <v>77</v>
      </c>
      <c r="C152" s="44"/>
      <c r="D152" s="43">
        <f>+SUM(D153:D156)</f>
        <v>218.74285714285713</v>
      </c>
      <c r="E152" s="43">
        <f t="shared" ref="E152:F152" si="16">+SUM(E153:E156)</f>
        <v>1351.0464857142856</v>
      </c>
      <c r="F152" s="43">
        <f t="shared" si="16"/>
        <v>0.415283937552963</v>
      </c>
      <c r="G152" s="43">
        <f>(E152/D152)*1000</f>
        <v>6176.4141849529778</v>
      </c>
    </row>
    <row r="153" spans="2:7" x14ac:dyDescent="0.25">
      <c r="B153" s="26"/>
      <c r="C153" s="26" t="s">
        <v>128</v>
      </c>
      <c r="D153" s="27">
        <v>25.6</v>
      </c>
      <c r="E153" s="27">
        <v>158.76500000000001</v>
      </c>
      <c r="F153" s="27">
        <f t="shared" si="10"/>
        <v>4.8801099771736023E-2</v>
      </c>
      <c r="G153" s="27">
        <f t="shared" si="11"/>
        <v>6201.7578125</v>
      </c>
    </row>
    <row r="154" spans="2:7" x14ac:dyDescent="0.25">
      <c r="B154" s="26"/>
      <c r="C154" s="26" t="s">
        <v>129</v>
      </c>
      <c r="D154" s="27">
        <v>6</v>
      </c>
      <c r="E154" s="27">
        <v>37.257199999999997</v>
      </c>
      <c r="F154" s="27">
        <f t="shared" si="10"/>
        <v>1.1452097971313092E-2</v>
      </c>
      <c r="G154" s="27">
        <f t="shared" si="11"/>
        <v>6209.5333333333328</v>
      </c>
    </row>
    <row r="155" spans="2:7" x14ac:dyDescent="0.25">
      <c r="B155" s="26"/>
      <c r="C155" s="26" t="s">
        <v>77</v>
      </c>
      <c r="D155" s="27">
        <v>101.14285714285714</v>
      </c>
      <c r="E155" s="27">
        <v>627.97571428571428</v>
      </c>
      <c r="F155" s="27">
        <f t="shared" si="10"/>
        <v>0.19302683517830965</v>
      </c>
      <c r="G155" s="27">
        <f t="shared" si="11"/>
        <v>6208.7994350282488</v>
      </c>
    </row>
    <row r="156" spans="2:7" x14ac:dyDescent="0.25">
      <c r="B156" s="26"/>
      <c r="C156" s="26" t="s">
        <v>130</v>
      </c>
      <c r="D156" s="27">
        <v>86</v>
      </c>
      <c r="E156" s="27">
        <v>527.04857142857145</v>
      </c>
      <c r="F156" s="27">
        <f t="shared" si="10"/>
        <v>0.16200390463160427</v>
      </c>
      <c r="G156" s="27">
        <f t="shared" si="11"/>
        <v>6128.4717607973425</v>
      </c>
    </row>
    <row r="157" spans="2:7" x14ac:dyDescent="0.25">
      <c r="B157" s="41" t="s">
        <v>17</v>
      </c>
      <c r="C157" s="44"/>
      <c r="D157" s="43">
        <f>+SUM(D158:D167)</f>
        <v>2046.8000000000002</v>
      </c>
      <c r="E157" s="43">
        <f t="shared" ref="E157:F157" si="17">+SUM(E158:E167)</f>
        <v>24393.999999999996</v>
      </c>
      <c r="F157" s="43">
        <f t="shared" si="17"/>
        <v>7.4982145172533521</v>
      </c>
      <c r="G157" s="43">
        <f>(E157/D157)*1000</f>
        <v>11918.116083642757</v>
      </c>
    </row>
    <row r="158" spans="2:7" x14ac:dyDescent="0.25">
      <c r="B158" s="26"/>
      <c r="C158" s="26" t="s">
        <v>59</v>
      </c>
      <c r="D158" s="27">
        <v>138.80000000000001</v>
      </c>
      <c r="E158" s="27">
        <v>1619.8</v>
      </c>
      <c r="F158" s="27">
        <f t="shared" si="10"/>
        <v>0.49789324731683937</v>
      </c>
      <c r="G158" s="27">
        <f t="shared" si="11"/>
        <v>11670.028818443801</v>
      </c>
    </row>
    <row r="159" spans="2:7" x14ac:dyDescent="0.25">
      <c r="B159" s="26"/>
      <c r="C159" s="26" t="s">
        <v>60</v>
      </c>
      <c r="D159" s="27">
        <v>211.4</v>
      </c>
      <c r="E159" s="27">
        <v>2618</v>
      </c>
      <c r="F159" s="27">
        <f t="shared" si="10"/>
        <v>0.80471942306178879</v>
      </c>
      <c r="G159" s="27">
        <f t="shared" si="11"/>
        <v>12384.1059602649</v>
      </c>
    </row>
    <row r="160" spans="2:7" x14ac:dyDescent="0.25">
      <c r="B160" s="26"/>
      <c r="C160" s="26" t="s">
        <v>61</v>
      </c>
      <c r="D160" s="27">
        <v>102.8</v>
      </c>
      <c r="E160" s="27">
        <v>1168.8</v>
      </c>
      <c r="F160" s="27">
        <f t="shared" si="10"/>
        <v>0.35926511141123713</v>
      </c>
      <c r="G160" s="27">
        <f t="shared" si="11"/>
        <v>11369.64980544747</v>
      </c>
    </row>
    <row r="161" spans="2:7" x14ac:dyDescent="0.25">
      <c r="B161" s="26"/>
      <c r="C161" s="26" t="s">
        <v>62</v>
      </c>
      <c r="D161" s="27">
        <v>204.4</v>
      </c>
      <c r="E161" s="27">
        <v>2360.4</v>
      </c>
      <c r="F161" s="27">
        <f t="shared" si="10"/>
        <v>0.72553847448244702</v>
      </c>
      <c r="G161" s="27">
        <f t="shared" si="11"/>
        <v>11547.945205479453</v>
      </c>
    </row>
    <row r="162" spans="2:7" x14ac:dyDescent="0.25">
      <c r="B162" s="26"/>
      <c r="C162" s="26" t="s">
        <v>63</v>
      </c>
      <c r="D162" s="27">
        <v>164</v>
      </c>
      <c r="E162" s="27">
        <v>1866.8</v>
      </c>
      <c r="F162" s="27">
        <f t="shared" si="10"/>
        <v>0.57381597363321135</v>
      </c>
      <c r="G162" s="27">
        <f t="shared" si="11"/>
        <v>11382.926829268292</v>
      </c>
    </row>
    <row r="163" spans="2:7" x14ac:dyDescent="0.25">
      <c r="B163" s="26"/>
      <c r="C163" s="26" t="s">
        <v>64</v>
      </c>
      <c r="D163" s="27">
        <v>263.60000000000002</v>
      </c>
      <c r="E163" s="27">
        <v>3199.8</v>
      </c>
      <c r="F163" s="27">
        <f t="shared" si="10"/>
        <v>0.98355279217460345</v>
      </c>
      <c r="G163" s="27">
        <f t="shared" si="11"/>
        <v>12138.846737481032</v>
      </c>
    </row>
    <row r="164" spans="2:7" x14ac:dyDescent="0.25">
      <c r="B164" s="26"/>
      <c r="C164" s="26" t="s">
        <v>17</v>
      </c>
      <c r="D164" s="27">
        <v>370.4</v>
      </c>
      <c r="E164" s="27">
        <v>4454.8</v>
      </c>
      <c r="F164" s="27">
        <f t="shared" si="10"/>
        <v>1.3693140129318779</v>
      </c>
      <c r="G164" s="27">
        <f t="shared" si="11"/>
        <v>12026.997840172788</v>
      </c>
    </row>
    <row r="165" spans="2:7" x14ac:dyDescent="0.25">
      <c r="B165" s="26"/>
      <c r="C165" s="26" t="s">
        <v>65</v>
      </c>
      <c r="D165" s="27">
        <v>236</v>
      </c>
      <c r="E165" s="27">
        <v>2670.4</v>
      </c>
      <c r="F165" s="27">
        <f t="shared" si="10"/>
        <v>0.82082610670137535</v>
      </c>
      <c r="G165" s="27">
        <f t="shared" si="11"/>
        <v>11315.254237288134</v>
      </c>
    </row>
    <row r="166" spans="2:7" x14ac:dyDescent="0.25">
      <c r="B166" s="26"/>
      <c r="C166" s="26" t="s">
        <v>66</v>
      </c>
      <c r="D166" s="27">
        <v>156</v>
      </c>
      <c r="E166" s="27">
        <v>1732.6</v>
      </c>
      <c r="F166" s="27">
        <f t="shared" si="10"/>
        <v>0.53256565026617853</v>
      </c>
      <c r="G166" s="27">
        <f t="shared" si="11"/>
        <v>11106.410256410256</v>
      </c>
    </row>
    <row r="167" spans="2:7" x14ac:dyDescent="0.25">
      <c r="B167" s="28"/>
      <c r="C167" s="28" t="s">
        <v>131</v>
      </c>
      <c r="D167" s="29">
        <v>199.4</v>
      </c>
      <c r="E167" s="29">
        <v>2702.6</v>
      </c>
      <c r="F167" s="27">
        <f t="shared" si="10"/>
        <v>0.83072372527379312</v>
      </c>
      <c r="G167" s="27">
        <f t="shared" si="11"/>
        <v>13553.660982948846</v>
      </c>
    </row>
  </sheetData>
  <mergeCells count="11">
    <mergeCell ref="B2:B3"/>
    <mergeCell ref="C2:C3"/>
    <mergeCell ref="D2:E2"/>
    <mergeCell ref="F2:F3"/>
    <mergeCell ref="B1:F1"/>
    <mergeCell ref="B41:G41"/>
    <mergeCell ref="B42:B43"/>
    <mergeCell ref="C42:C43"/>
    <mergeCell ref="D42:D43"/>
    <mergeCell ref="E42:F42"/>
    <mergeCell ref="G42:G43"/>
  </mergeCells>
  <pageMargins left="0.7" right="0.7" top="0.75" bottom="0.75" header="0.3" footer="0.3"/>
  <pageSetup paperSize="9" scale="57" orientation="portrait" verticalDpi="0" r:id="rId1"/>
  <colBreaks count="1" manualBreakCount="1">
    <brk id="8" max="1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1"/>
  <sheetViews>
    <sheetView showGridLines="0" showRowColHeaders="0" view="pageBreakPreview" zoomScaleNormal="100" zoomScaleSheetLayoutView="100" workbookViewId="0">
      <selection activeCell="G10" sqref="G10"/>
    </sheetView>
  </sheetViews>
  <sheetFormatPr baseColWidth="10" defaultRowHeight="15" x14ac:dyDescent="0.25"/>
  <cols>
    <col min="1" max="1" width="21.5703125" customWidth="1"/>
    <col min="2" max="2" width="13" bestFit="1" customWidth="1"/>
    <col min="5" max="5" width="11.42578125" customWidth="1"/>
    <col min="6" max="6" width="11.42578125" hidden="1" customWidth="1"/>
    <col min="7" max="7" width="11.42578125" customWidth="1"/>
  </cols>
  <sheetData>
    <row r="1" spans="2:8" ht="41.25" customHeight="1" x14ac:dyDescent="0.25">
      <c r="B1" s="57" t="s">
        <v>78</v>
      </c>
      <c r="C1" s="57"/>
      <c r="D1" s="57"/>
      <c r="E1" s="57"/>
      <c r="F1" s="57"/>
      <c r="G1" s="57"/>
      <c r="H1" s="57"/>
    </row>
    <row r="2" spans="2:8" ht="4.5" customHeight="1" thickBot="1" x14ac:dyDescent="0.3"/>
    <row r="3" spans="2:8" ht="39" thickBot="1" x14ac:dyDescent="0.3">
      <c r="B3" s="1" t="s">
        <v>0</v>
      </c>
      <c r="C3" s="2" t="s">
        <v>1</v>
      </c>
      <c r="D3" s="3" t="s">
        <v>2</v>
      </c>
      <c r="E3" s="3" t="s">
        <v>3</v>
      </c>
      <c r="F3" s="3"/>
      <c r="G3" s="3" t="s">
        <v>4</v>
      </c>
      <c r="H3" s="4" t="s">
        <v>5</v>
      </c>
    </row>
    <row r="4" spans="2:8" x14ac:dyDescent="0.25">
      <c r="B4" s="7" t="s">
        <v>72</v>
      </c>
      <c r="C4" s="8" t="s">
        <v>7</v>
      </c>
      <c r="D4" s="9">
        <v>972</v>
      </c>
      <c r="E4" s="9">
        <v>8277.9500000000007</v>
      </c>
      <c r="F4" s="9">
        <v>4534.4050000000007</v>
      </c>
      <c r="G4" s="9">
        <f>+E4/D4</f>
        <v>8.5164094650205762</v>
      </c>
      <c r="H4" s="5">
        <f>+F4/E4</f>
        <v>0.54776907326089197</v>
      </c>
    </row>
    <row r="5" spans="2:8" x14ac:dyDescent="0.25">
      <c r="B5" s="7"/>
      <c r="C5" s="8" t="s">
        <v>8</v>
      </c>
      <c r="D5" s="9">
        <v>991</v>
      </c>
      <c r="E5" s="9">
        <v>5024.67</v>
      </c>
      <c r="F5" s="9">
        <v>5645.2309999999998</v>
      </c>
      <c r="G5" s="9">
        <f t="shared" ref="G5:G68" si="0">+E5/D5</f>
        <v>5.070302724520686</v>
      </c>
      <c r="H5" s="5">
        <f t="shared" ref="H5:H68" si="1">+F5/E5</f>
        <v>1.1235028370022309</v>
      </c>
    </row>
    <row r="6" spans="2:8" x14ac:dyDescent="0.25">
      <c r="B6" s="7"/>
      <c r="C6" s="8" t="s">
        <v>9</v>
      </c>
      <c r="D6" s="9">
        <v>1170</v>
      </c>
      <c r="E6" s="9">
        <v>10050.540000000001</v>
      </c>
      <c r="F6" s="9">
        <v>10781.171999999999</v>
      </c>
      <c r="G6" s="9">
        <f t="shared" si="0"/>
        <v>8.5902051282051293</v>
      </c>
      <c r="H6" s="5">
        <f t="shared" si="1"/>
        <v>1.0726957954497964</v>
      </c>
    </row>
    <row r="7" spans="2:8" x14ac:dyDescent="0.25">
      <c r="B7" s="7"/>
      <c r="C7" s="8" t="s">
        <v>10</v>
      </c>
      <c r="D7" s="9">
        <v>973</v>
      </c>
      <c r="E7" s="9">
        <v>10249.9</v>
      </c>
      <c r="F7" s="9">
        <v>10213.880000000001</v>
      </c>
      <c r="G7" s="9">
        <f t="shared" si="0"/>
        <v>10.534326824254881</v>
      </c>
      <c r="H7" s="5">
        <f t="shared" si="1"/>
        <v>0.99648581937384773</v>
      </c>
    </row>
    <row r="8" spans="2:8" x14ac:dyDescent="0.25">
      <c r="B8" s="10"/>
      <c r="C8" s="8" t="s">
        <v>11</v>
      </c>
      <c r="D8" s="9">
        <v>1352</v>
      </c>
      <c r="E8" s="9">
        <v>18109.719000000001</v>
      </c>
      <c r="F8" s="9">
        <v>23693.438500000004</v>
      </c>
      <c r="G8" s="9">
        <f t="shared" si="0"/>
        <v>13.394762573964497</v>
      </c>
      <c r="H8" s="5">
        <f t="shared" si="1"/>
        <v>1.3083272302568583</v>
      </c>
    </row>
    <row r="9" spans="2:8" x14ac:dyDescent="0.25">
      <c r="B9" s="11"/>
      <c r="C9" s="12" t="s">
        <v>18</v>
      </c>
      <c r="D9" s="13">
        <f>+AVERAGE(D4:D8)</f>
        <v>1091.5999999999999</v>
      </c>
      <c r="E9" s="13">
        <f t="shared" ref="E9:H9" si="2">+AVERAGE(E4:E8)</f>
        <v>10342.555800000002</v>
      </c>
      <c r="F9" s="13">
        <f t="shared" si="2"/>
        <v>10973.6253</v>
      </c>
      <c r="G9" s="13">
        <f t="shared" si="2"/>
        <v>9.2212013431931545</v>
      </c>
      <c r="H9" s="13">
        <f t="shared" si="2"/>
        <v>1.009756151068725</v>
      </c>
    </row>
    <row r="10" spans="2:8" x14ac:dyDescent="0.25">
      <c r="B10" s="7" t="s">
        <v>73</v>
      </c>
      <c r="C10" s="8" t="s">
        <v>7</v>
      </c>
      <c r="D10" s="9">
        <v>4292</v>
      </c>
      <c r="E10" s="9">
        <v>36897.199999999997</v>
      </c>
      <c r="F10" s="9">
        <v>25342.429999999997</v>
      </c>
      <c r="G10" s="9">
        <f t="shared" si="0"/>
        <v>8.5967381174277726</v>
      </c>
      <c r="H10" s="5">
        <f t="shared" si="1"/>
        <v>0.68683883871946916</v>
      </c>
    </row>
    <row r="11" spans="2:8" x14ac:dyDescent="0.25">
      <c r="B11" s="7"/>
      <c r="C11" s="8" t="s">
        <v>8</v>
      </c>
      <c r="D11" s="9">
        <v>4299</v>
      </c>
      <c r="E11" s="9">
        <v>36141</v>
      </c>
      <c r="F11" s="9">
        <v>34187.949999999997</v>
      </c>
      <c r="G11" s="9">
        <f t="shared" si="0"/>
        <v>8.406838799720866</v>
      </c>
      <c r="H11" s="5">
        <f t="shared" si="1"/>
        <v>0.94596026673307321</v>
      </c>
    </row>
    <row r="12" spans="2:8" x14ac:dyDescent="0.25">
      <c r="B12" s="7"/>
      <c r="C12" s="8" t="s">
        <v>9</v>
      </c>
      <c r="D12" s="9">
        <v>4045</v>
      </c>
      <c r="E12" s="9">
        <v>31487</v>
      </c>
      <c r="F12" s="9">
        <v>35108.1</v>
      </c>
      <c r="G12" s="9">
        <f t="shared" si="0"/>
        <v>7.784177997527812</v>
      </c>
      <c r="H12" s="5">
        <f t="shared" si="1"/>
        <v>1.1150030171181757</v>
      </c>
    </row>
    <row r="13" spans="2:8" x14ac:dyDescent="0.25">
      <c r="B13" s="7"/>
      <c r="C13" s="8" t="s">
        <v>10</v>
      </c>
      <c r="D13" s="9">
        <v>4169</v>
      </c>
      <c r="E13" s="9">
        <v>35286.050000000003</v>
      </c>
      <c r="F13" s="9">
        <v>26953.410000000003</v>
      </c>
      <c r="G13" s="9">
        <f t="shared" si="0"/>
        <v>8.4639122091628689</v>
      </c>
      <c r="H13" s="5">
        <f t="shared" si="1"/>
        <v>0.76385455442023131</v>
      </c>
    </row>
    <row r="14" spans="2:8" x14ac:dyDescent="0.25">
      <c r="B14" s="10"/>
      <c r="C14" s="8" t="s">
        <v>11</v>
      </c>
      <c r="D14" s="9">
        <v>3850</v>
      </c>
      <c r="E14" s="9">
        <v>31843.5</v>
      </c>
      <c r="F14" s="9">
        <v>24604.45</v>
      </c>
      <c r="G14" s="9">
        <f t="shared" si="0"/>
        <v>8.2710389610389612</v>
      </c>
      <c r="H14" s="5">
        <f t="shared" si="1"/>
        <v>0.77266789140640946</v>
      </c>
    </row>
    <row r="15" spans="2:8" x14ac:dyDescent="0.25">
      <c r="B15" s="11"/>
      <c r="C15" s="12" t="s">
        <v>18</v>
      </c>
      <c r="D15" s="13">
        <f>+AVERAGE(D10:D14)</f>
        <v>4131</v>
      </c>
      <c r="E15" s="13">
        <f t="shared" ref="E15" si="3">+AVERAGE(E10:E14)</f>
        <v>34330.949999999997</v>
      </c>
      <c r="F15" s="13">
        <f t="shared" ref="F15" si="4">+AVERAGE(F10:F14)</f>
        <v>29239.268</v>
      </c>
      <c r="G15" s="13">
        <f t="shared" ref="G15" si="5">+AVERAGE(G10:G14)</f>
        <v>8.3045412169756556</v>
      </c>
      <c r="H15" s="13">
        <f t="shared" ref="H15" si="6">+AVERAGE(H10:H14)</f>
        <v>0.85686491367947182</v>
      </c>
    </row>
    <row r="16" spans="2:8" x14ac:dyDescent="0.25">
      <c r="B16" s="7" t="s">
        <v>74</v>
      </c>
      <c r="C16" s="8" t="s">
        <v>7</v>
      </c>
      <c r="D16" s="9">
        <v>4609</v>
      </c>
      <c r="E16" s="9">
        <v>41604.199999999997</v>
      </c>
      <c r="F16" s="9">
        <v>21557.040000000001</v>
      </c>
      <c r="G16" s="9">
        <f t="shared" si="0"/>
        <v>9.0267303102625291</v>
      </c>
      <c r="H16" s="5">
        <f t="shared" si="1"/>
        <v>0.51814576412958313</v>
      </c>
    </row>
    <row r="17" spans="2:8" x14ac:dyDescent="0.25">
      <c r="B17" s="7"/>
      <c r="C17" s="8" t="s">
        <v>8</v>
      </c>
      <c r="D17" s="9">
        <v>3231</v>
      </c>
      <c r="E17" s="9">
        <v>27605.5</v>
      </c>
      <c r="F17" s="9">
        <v>25968.850000000002</v>
      </c>
      <c r="G17" s="9">
        <f t="shared" si="0"/>
        <v>8.5439492417208296</v>
      </c>
      <c r="H17" s="5">
        <f t="shared" si="1"/>
        <v>0.94071290141457331</v>
      </c>
    </row>
    <row r="18" spans="2:8" x14ac:dyDescent="0.25">
      <c r="B18" s="7"/>
      <c r="C18" s="8" t="s">
        <v>9</v>
      </c>
      <c r="D18" s="9">
        <v>2447</v>
      </c>
      <c r="E18" s="9">
        <v>18289.5</v>
      </c>
      <c r="F18" s="9">
        <v>26054.100000000002</v>
      </c>
      <c r="G18" s="9">
        <f t="shared" si="0"/>
        <v>7.4742541888026155</v>
      </c>
      <c r="H18" s="5">
        <f t="shared" si="1"/>
        <v>1.4245386697285329</v>
      </c>
    </row>
    <row r="19" spans="2:8" x14ac:dyDescent="0.25">
      <c r="B19" s="7"/>
      <c r="C19" s="8" t="s">
        <v>10</v>
      </c>
      <c r="D19" s="9">
        <v>3291</v>
      </c>
      <c r="E19" s="9">
        <v>25185.5</v>
      </c>
      <c r="F19" s="9">
        <v>22579.649999999998</v>
      </c>
      <c r="G19" s="9">
        <f t="shared" si="0"/>
        <v>7.6528410817380736</v>
      </c>
      <c r="H19" s="5">
        <f t="shared" si="1"/>
        <v>0.89653371979909069</v>
      </c>
    </row>
    <row r="20" spans="2:8" x14ac:dyDescent="0.25">
      <c r="B20" s="10"/>
      <c r="C20" s="8" t="s">
        <v>11</v>
      </c>
      <c r="D20" s="9">
        <v>4643</v>
      </c>
      <c r="E20" s="9">
        <v>38127</v>
      </c>
      <c r="F20" s="9">
        <v>22625.399999999994</v>
      </c>
      <c r="G20" s="9">
        <f t="shared" si="0"/>
        <v>8.2117165625673056</v>
      </c>
      <c r="H20" s="5">
        <f t="shared" si="1"/>
        <v>0.59342198442048921</v>
      </c>
    </row>
    <row r="21" spans="2:8" x14ac:dyDescent="0.25">
      <c r="B21" s="11"/>
      <c r="C21" s="12" t="s">
        <v>18</v>
      </c>
      <c r="D21" s="13">
        <f>+AVERAGE(D16:D20)</f>
        <v>3644.2</v>
      </c>
      <c r="E21" s="13">
        <f t="shared" ref="E21" si="7">+AVERAGE(E16:E20)</f>
        <v>30162.340000000004</v>
      </c>
      <c r="F21" s="13">
        <f t="shared" ref="F21" si="8">+AVERAGE(F16:F20)</f>
        <v>23757.007999999998</v>
      </c>
      <c r="G21" s="13">
        <f t="shared" ref="G21" si="9">+AVERAGE(G16:G20)</f>
        <v>8.18189827701827</v>
      </c>
      <c r="H21" s="13">
        <f t="shared" ref="H21" si="10">+AVERAGE(H16:H20)</f>
        <v>0.87467060789845374</v>
      </c>
    </row>
    <row r="22" spans="2:8" x14ac:dyDescent="0.25">
      <c r="B22" s="7" t="s">
        <v>6</v>
      </c>
      <c r="C22" s="8" t="s">
        <v>7</v>
      </c>
      <c r="D22" s="9">
        <v>5682</v>
      </c>
      <c r="E22" s="9">
        <v>65010</v>
      </c>
      <c r="F22" s="9">
        <v>38191.53</v>
      </c>
      <c r="G22" s="9">
        <f t="shared" si="0"/>
        <v>11.441393875395987</v>
      </c>
      <c r="H22" s="5">
        <f t="shared" si="1"/>
        <v>0.58747161975080753</v>
      </c>
    </row>
    <row r="23" spans="2:8" x14ac:dyDescent="0.25">
      <c r="B23" s="7"/>
      <c r="C23" s="8" t="s">
        <v>8</v>
      </c>
      <c r="D23" s="9">
        <v>5851</v>
      </c>
      <c r="E23" s="9">
        <v>74889</v>
      </c>
      <c r="F23" s="9">
        <v>54129.35</v>
      </c>
      <c r="G23" s="9">
        <f t="shared" si="0"/>
        <v>12.799350538369509</v>
      </c>
      <c r="H23" s="5">
        <f t="shared" si="1"/>
        <v>0.72279440238219228</v>
      </c>
    </row>
    <row r="24" spans="2:8" x14ac:dyDescent="0.25">
      <c r="B24" s="7"/>
      <c r="C24" s="8" t="s">
        <v>9</v>
      </c>
      <c r="D24" s="9">
        <v>5712</v>
      </c>
      <c r="E24" s="9">
        <v>75382</v>
      </c>
      <c r="F24" s="9">
        <v>75442.55</v>
      </c>
      <c r="G24" s="9">
        <f t="shared" si="0"/>
        <v>13.197128851540617</v>
      </c>
      <c r="H24" s="5">
        <f t="shared" si="1"/>
        <v>1.0008032421532993</v>
      </c>
    </row>
    <row r="25" spans="2:8" x14ac:dyDescent="0.25">
      <c r="B25" s="7"/>
      <c r="C25" s="8" t="s">
        <v>10</v>
      </c>
      <c r="D25" s="9">
        <v>5280</v>
      </c>
      <c r="E25" s="9">
        <v>69972</v>
      </c>
      <c r="F25" s="9">
        <v>60014.79</v>
      </c>
      <c r="G25" s="9">
        <f t="shared" si="0"/>
        <v>13.252272727272727</v>
      </c>
      <c r="H25" s="5">
        <f t="shared" si="1"/>
        <v>0.85769722174584118</v>
      </c>
    </row>
    <row r="26" spans="2:8" x14ac:dyDescent="0.25">
      <c r="B26" s="10"/>
      <c r="C26" s="8" t="s">
        <v>11</v>
      </c>
      <c r="D26" s="9">
        <v>5783</v>
      </c>
      <c r="E26" s="9">
        <v>75998</v>
      </c>
      <c r="F26" s="9">
        <v>50497.950000000012</v>
      </c>
      <c r="G26" s="9">
        <f t="shared" si="0"/>
        <v>13.141621995504064</v>
      </c>
      <c r="H26" s="5">
        <f t="shared" si="1"/>
        <v>0.6644641964262219</v>
      </c>
    </row>
    <row r="27" spans="2:8" x14ac:dyDescent="0.25">
      <c r="B27" s="11"/>
      <c r="C27" s="12" t="s">
        <v>18</v>
      </c>
      <c r="D27" s="13">
        <f>+AVERAGE(D22:D26)</f>
        <v>5661.6</v>
      </c>
      <c r="E27" s="13">
        <f t="shared" ref="E27" si="11">+AVERAGE(E22:E26)</f>
        <v>72250.2</v>
      </c>
      <c r="F27" s="13">
        <f t="shared" ref="F27" si="12">+AVERAGE(F22:F26)</f>
        <v>55655.234000000011</v>
      </c>
      <c r="G27" s="13">
        <f t="shared" ref="G27" si="13">+AVERAGE(G22:G26)</f>
        <v>12.766353597616581</v>
      </c>
      <c r="H27" s="13">
        <f t="shared" ref="H27" si="14">+AVERAGE(H22:H26)</f>
        <v>0.76664613649167246</v>
      </c>
    </row>
    <row r="28" spans="2:8" x14ac:dyDescent="0.25">
      <c r="B28" s="7" t="s">
        <v>75</v>
      </c>
      <c r="C28" s="8" t="s">
        <v>7</v>
      </c>
      <c r="D28" s="9">
        <v>111</v>
      </c>
      <c r="E28" s="9">
        <v>1536</v>
      </c>
      <c r="F28" s="9">
        <v>853.19999999999993</v>
      </c>
      <c r="G28" s="9">
        <f t="shared" si="0"/>
        <v>13.837837837837839</v>
      </c>
      <c r="H28" s="5">
        <f t="shared" si="1"/>
        <v>0.55546874999999996</v>
      </c>
    </row>
    <row r="29" spans="2:8" x14ac:dyDescent="0.25">
      <c r="B29" s="7"/>
      <c r="C29" s="8" t="s">
        <v>8</v>
      </c>
      <c r="D29" s="9">
        <v>101</v>
      </c>
      <c r="E29" s="9">
        <v>1412</v>
      </c>
      <c r="F29" s="9">
        <v>898.42000000000007</v>
      </c>
      <c r="G29" s="9">
        <f t="shared" si="0"/>
        <v>13.98019801980198</v>
      </c>
      <c r="H29" s="5">
        <f t="shared" si="1"/>
        <v>0.63627478753541078</v>
      </c>
    </row>
    <row r="30" spans="2:8" x14ac:dyDescent="0.25">
      <c r="B30" s="7"/>
      <c r="C30" s="8" t="s">
        <v>9</v>
      </c>
      <c r="D30" s="9">
        <v>154</v>
      </c>
      <c r="E30" s="9">
        <v>2076</v>
      </c>
      <c r="F30" s="9">
        <v>1743.52</v>
      </c>
      <c r="G30" s="9">
        <f t="shared" si="0"/>
        <v>13.480519480519481</v>
      </c>
      <c r="H30" s="5">
        <f t="shared" si="1"/>
        <v>0.8398458574181118</v>
      </c>
    </row>
    <row r="31" spans="2:8" x14ac:dyDescent="0.25">
      <c r="B31" s="7"/>
      <c r="C31" s="8" t="s">
        <v>10</v>
      </c>
      <c r="D31" s="9">
        <v>68</v>
      </c>
      <c r="E31" s="9">
        <v>945</v>
      </c>
      <c r="F31" s="9">
        <v>703.65</v>
      </c>
      <c r="G31" s="9">
        <f t="shared" si="0"/>
        <v>13.897058823529411</v>
      </c>
      <c r="H31" s="5">
        <f t="shared" si="1"/>
        <v>0.7446031746031746</v>
      </c>
    </row>
    <row r="32" spans="2:8" x14ac:dyDescent="0.25">
      <c r="B32" s="10"/>
      <c r="C32" s="8" t="s">
        <v>11</v>
      </c>
      <c r="D32" s="9">
        <v>112</v>
      </c>
      <c r="E32" s="9">
        <v>1232.8</v>
      </c>
      <c r="F32" s="9">
        <v>1046.2560000000001</v>
      </c>
      <c r="G32" s="9">
        <f t="shared" si="0"/>
        <v>11.007142857142856</v>
      </c>
      <c r="H32" s="5">
        <f t="shared" si="1"/>
        <v>0.84868267358857896</v>
      </c>
    </row>
    <row r="33" spans="2:8" x14ac:dyDescent="0.25">
      <c r="B33" s="11"/>
      <c r="C33" s="12" t="s">
        <v>18</v>
      </c>
      <c r="D33" s="13">
        <f>+AVERAGE(D28:D32)</f>
        <v>109.2</v>
      </c>
      <c r="E33" s="13">
        <f t="shared" ref="E33" si="15">+AVERAGE(E28:E32)</f>
        <v>1440.3600000000001</v>
      </c>
      <c r="F33" s="13">
        <f t="shared" ref="F33" si="16">+AVERAGE(F28:F32)</f>
        <v>1049.0092</v>
      </c>
      <c r="G33" s="13">
        <f t="shared" ref="G33" si="17">+AVERAGE(G28:G32)</f>
        <v>13.240551403766315</v>
      </c>
      <c r="H33" s="13">
        <f t="shared" ref="H33" si="18">+AVERAGE(H28:H32)</f>
        <v>0.72497504862905526</v>
      </c>
    </row>
    <row r="34" spans="2:8" x14ac:dyDescent="0.25">
      <c r="B34" s="7" t="s">
        <v>12</v>
      </c>
      <c r="C34" s="8" t="s">
        <v>7</v>
      </c>
      <c r="D34" s="9">
        <v>6629</v>
      </c>
      <c r="E34" s="9">
        <v>113426</v>
      </c>
      <c r="F34" s="9">
        <v>68819.360000000001</v>
      </c>
      <c r="G34" s="9">
        <f t="shared" si="0"/>
        <v>17.110574747322371</v>
      </c>
      <c r="H34" s="5">
        <f t="shared" si="1"/>
        <v>0.60673355315359789</v>
      </c>
    </row>
    <row r="35" spans="2:8" x14ac:dyDescent="0.25">
      <c r="B35" s="7"/>
      <c r="C35" s="8" t="s">
        <v>8</v>
      </c>
      <c r="D35" s="9">
        <v>6530</v>
      </c>
      <c r="E35" s="9">
        <v>119530</v>
      </c>
      <c r="F35" s="9">
        <v>83327.259999999995</v>
      </c>
      <c r="G35" s="9">
        <f t="shared" si="0"/>
        <v>18.304747320061256</v>
      </c>
      <c r="H35" s="5">
        <f t="shared" si="1"/>
        <v>0.69712423659332379</v>
      </c>
    </row>
    <row r="36" spans="2:8" x14ac:dyDescent="0.25">
      <c r="B36" s="7"/>
      <c r="C36" s="8" t="s">
        <v>9</v>
      </c>
      <c r="D36" s="9">
        <v>6123</v>
      </c>
      <c r="E36" s="9">
        <v>106812</v>
      </c>
      <c r="F36" s="9">
        <v>114584.02</v>
      </c>
      <c r="G36" s="9">
        <f t="shared" si="0"/>
        <v>17.44439000489956</v>
      </c>
      <c r="H36" s="5">
        <f t="shared" si="1"/>
        <v>1.072763547166985</v>
      </c>
    </row>
    <row r="37" spans="2:8" x14ac:dyDescent="0.25">
      <c r="B37" s="7"/>
      <c r="C37" s="8" t="s">
        <v>10</v>
      </c>
      <c r="D37" s="9">
        <v>5282</v>
      </c>
      <c r="E37" s="9">
        <v>89013</v>
      </c>
      <c r="F37" s="9">
        <v>73914.179999999993</v>
      </c>
      <c r="G37" s="9">
        <f t="shared" si="0"/>
        <v>16.852139341158651</v>
      </c>
      <c r="H37" s="5">
        <f t="shared" si="1"/>
        <v>0.83037511374743012</v>
      </c>
    </row>
    <row r="38" spans="2:8" x14ac:dyDescent="0.25">
      <c r="B38" s="10"/>
      <c r="C38" s="8" t="s">
        <v>11</v>
      </c>
      <c r="D38" s="9">
        <v>6901</v>
      </c>
      <c r="E38" s="9">
        <v>129994</v>
      </c>
      <c r="F38" s="9">
        <v>80993.919999999998</v>
      </c>
      <c r="G38" s="9">
        <f t="shared" si="0"/>
        <v>18.836980147804667</v>
      </c>
      <c r="H38" s="5">
        <f t="shared" si="1"/>
        <v>0.62305891041124972</v>
      </c>
    </row>
    <row r="39" spans="2:8" x14ac:dyDescent="0.25">
      <c r="B39" s="11"/>
      <c r="C39" s="12" t="s">
        <v>18</v>
      </c>
      <c r="D39" s="13">
        <f>+AVERAGE(D34:D38)</f>
        <v>6293</v>
      </c>
      <c r="E39" s="13">
        <f t="shared" ref="E39" si="19">+AVERAGE(E34:E38)</f>
        <v>111755</v>
      </c>
      <c r="F39" s="13">
        <f t="shared" ref="F39" si="20">+AVERAGE(F34:F38)</f>
        <v>84327.747999999992</v>
      </c>
      <c r="G39" s="13">
        <f t="shared" ref="G39" si="21">+AVERAGE(G34:G38)</f>
        <v>17.7097663122493</v>
      </c>
      <c r="H39" s="13">
        <f t="shared" ref="H39" si="22">+AVERAGE(H34:H38)</f>
        <v>0.76601107221451736</v>
      </c>
    </row>
    <row r="40" spans="2:8" x14ac:dyDescent="0.25">
      <c r="B40" s="7" t="s">
        <v>13</v>
      </c>
      <c r="C40" s="8" t="s">
        <v>7</v>
      </c>
      <c r="D40" s="9">
        <v>1550</v>
      </c>
      <c r="E40" s="9">
        <v>16398</v>
      </c>
      <c r="F40" s="9">
        <v>9703.4200000000019</v>
      </c>
      <c r="G40" s="9">
        <f t="shared" si="0"/>
        <v>10.579354838709678</v>
      </c>
      <c r="H40" s="5">
        <f t="shared" si="1"/>
        <v>0.59174411513599234</v>
      </c>
    </row>
    <row r="41" spans="2:8" x14ac:dyDescent="0.25">
      <c r="B41" s="7"/>
      <c r="C41" s="8" t="s">
        <v>8</v>
      </c>
      <c r="D41" s="9">
        <v>1524</v>
      </c>
      <c r="E41" s="9">
        <v>18165</v>
      </c>
      <c r="F41" s="9">
        <v>13811.97</v>
      </c>
      <c r="G41" s="9">
        <f t="shared" si="0"/>
        <v>11.919291338582678</v>
      </c>
      <c r="H41" s="5">
        <f t="shared" si="1"/>
        <v>0.76036168455821629</v>
      </c>
    </row>
    <row r="42" spans="2:8" x14ac:dyDescent="0.25">
      <c r="B42" s="7"/>
      <c r="C42" s="8" t="s">
        <v>9</v>
      </c>
      <c r="D42" s="9">
        <v>1429</v>
      </c>
      <c r="E42" s="9">
        <v>18154</v>
      </c>
      <c r="F42" s="9">
        <v>18727.75</v>
      </c>
      <c r="G42" s="9">
        <f t="shared" si="0"/>
        <v>12.703988803358992</v>
      </c>
      <c r="H42" s="5">
        <f t="shared" si="1"/>
        <v>1.0316046050457199</v>
      </c>
    </row>
    <row r="43" spans="2:8" x14ac:dyDescent="0.25">
      <c r="B43" s="7"/>
      <c r="C43" s="8" t="s">
        <v>10</v>
      </c>
      <c r="D43" s="9">
        <v>1219</v>
      </c>
      <c r="E43" s="9">
        <v>15514</v>
      </c>
      <c r="F43" s="9">
        <v>13160.589999999998</v>
      </c>
      <c r="G43" s="9">
        <f t="shared" si="0"/>
        <v>12.726825266611977</v>
      </c>
      <c r="H43" s="5">
        <f t="shared" si="1"/>
        <v>0.84830411241459314</v>
      </c>
    </row>
    <row r="44" spans="2:8" x14ac:dyDescent="0.25">
      <c r="B44" s="10"/>
      <c r="C44" s="8" t="s">
        <v>11</v>
      </c>
      <c r="D44" s="9">
        <v>1482</v>
      </c>
      <c r="E44" s="9">
        <v>19302</v>
      </c>
      <c r="F44" s="9">
        <v>13313.759999999998</v>
      </c>
      <c r="G44" s="9">
        <f t="shared" si="0"/>
        <v>13.024291497975709</v>
      </c>
      <c r="H44" s="5">
        <f t="shared" si="1"/>
        <v>0.6897606465651227</v>
      </c>
    </row>
    <row r="45" spans="2:8" x14ac:dyDescent="0.25">
      <c r="B45" s="11"/>
      <c r="C45" s="12" t="s">
        <v>18</v>
      </c>
      <c r="D45" s="13">
        <f>+AVERAGE(D40:D44)</f>
        <v>1440.8</v>
      </c>
      <c r="E45" s="13">
        <f t="shared" ref="E45" si="23">+AVERAGE(E40:E44)</f>
        <v>17506.599999999999</v>
      </c>
      <c r="F45" s="13">
        <f t="shared" ref="F45" si="24">+AVERAGE(F40:F44)</f>
        <v>13743.497999999998</v>
      </c>
      <c r="G45" s="13">
        <f t="shared" ref="G45" si="25">+AVERAGE(G40:G44)</f>
        <v>12.190750349047807</v>
      </c>
      <c r="H45" s="13">
        <f t="shared" ref="H45" si="26">+AVERAGE(H40:H44)</f>
        <v>0.78435503274392882</v>
      </c>
    </row>
    <row r="46" spans="2:8" x14ac:dyDescent="0.25">
      <c r="B46" s="7" t="s">
        <v>14</v>
      </c>
      <c r="C46" s="8" t="s">
        <v>7</v>
      </c>
      <c r="D46" s="9">
        <v>305</v>
      </c>
      <c r="E46" s="9">
        <v>2003.9100000000003</v>
      </c>
      <c r="F46" s="9">
        <v>1310.1565000000001</v>
      </c>
      <c r="G46" s="9">
        <f t="shared" si="0"/>
        <v>6.5701967213114765</v>
      </c>
      <c r="H46" s="5">
        <f t="shared" si="1"/>
        <v>0.65380007086146574</v>
      </c>
    </row>
    <row r="47" spans="2:8" x14ac:dyDescent="0.25">
      <c r="B47" s="7"/>
      <c r="C47" s="8" t="s">
        <v>8</v>
      </c>
      <c r="D47" s="9">
        <v>340</v>
      </c>
      <c r="E47" s="9">
        <v>2271.6880000000001</v>
      </c>
      <c r="F47" s="9">
        <v>2232.2188999999998</v>
      </c>
      <c r="G47" s="9">
        <f t="shared" si="0"/>
        <v>6.6814352941176471</v>
      </c>
      <c r="H47" s="5">
        <f t="shared" si="1"/>
        <v>0.9826256510577156</v>
      </c>
    </row>
    <row r="48" spans="2:8" x14ac:dyDescent="0.25">
      <c r="B48" s="7"/>
      <c r="C48" s="8" t="s">
        <v>9</v>
      </c>
      <c r="D48" s="9">
        <v>291</v>
      </c>
      <c r="E48" s="9">
        <v>1923</v>
      </c>
      <c r="F48" s="9">
        <v>1840.328</v>
      </c>
      <c r="G48" s="9">
        <f t="shared" si="0"/>
        <v>6.608247422680412</v>
      </c>
      <c r="H48" s="5">
        <f t="shared" si="1"/>
        <v>0.95700884035361411</v>
      </c>
    </row>
    <row r="49" spans="2:8" x14ac:dyDescent="0.25">
      <c r="B49" s="7"/>
      <c r="C49" s="8" t="s">
        <v>10</v>
      </c>
      <c r="D49" s="9">
        <v>319</v>
      </c>
      <c r="E49" s="9">
        <v>2126.9989999999998</v>
      </c>
      <c r="F49" s="9">
        <v>1800.5976000000001</v>
      </c>
      <c r="G49" s="9">
        <f t="shared" si="0"/>
        <v>6.6677084639498423</v>
      </c>
      <c r="H49" s="5">
        <f t="shared" si="1"/>
        <v>0.84654369842204924</v>
      </c>
    </row>
    <row r="50" spans="2:8" x14ac:dyDescent="0.25">
      <c r="B50" s="10"/>
      <c r="C50" s="8" t="s">
        <v>11</v>
      </c>
      <c r="D50" s="9">
        <v>325</v>
      </c>
      <c r="E50" s="9">
        <v>2160.12</v>
      </c>
      <c r="F50" s="9">
        <v>2160.3180000000002</v>
      </c>
      <c r="G50" s="9">
        <f t="shared" si="0"/>
        <v>6.646523076923077</v>
      </c>
      <c r="H50" s="5">
        <f t="shared" si="1"/>
        <v>1.0000916615743571</v>
      </c>
    </row>
    <row r="51" spans="2:8" x14ac:dyDescent="0.25">
      <c r="B51" s="11"/>
      <c r="C51" s="12" t="s">
        <v>18</v>
      </c>
      <c r="D51" s="13">
        <f>+AVERAGE(D46:D50)</f>
        <v>316</v>
      </c>
      <c r="E51" s="13">
        <f t="shared" ref="E51" si="27">+AVERAGE(E46:E50)</f>
        <v>2097.1433999999999</v>
      </c>
      <c r="F51" s="13">
        <f t="shared" ref="F51" si="28">+AVERAGE(F46:F50)</f>
        <v>1868.7238000000002</v>
      </c>
      <c r="G51" s="13">
        <f t="shared" ref="G51" si="29">+AVERAGE(G46:G50)</f>
        <v>6.6348221957964908</v>
      </c>
      <c r="H51" s="13">
        <f t="shared" ref="H51" si="30">+AVERAGE(H46:H50)</f>
        <v>0.88801398445384039</v>
      </c>
    </row>
    <row r="52" spans="2:8" x14ac:dyDescent="0.25">
      <c r="B52" s="7" t="s">
        <v>15</v>
      </c>
      <c r="C52" s="8" t="s">
        <v>7</v>
      </c>
      <c r="D52" s="9">
        <v>20</v>
      </c>
      <c r="E52" s="9">
        <v>122.2</v>
      </c>
      <c r="F52" s="9">
        <v>92.593999999999994</v>
      </c>
      <c r="G52" s="9">
        <f t="shared" si="0"/>
        <v>6.11</v>
      </c>
      <c r="H52" s="5">
        <f t="shared" si="1"/>
        <v>0.75772504091653026</v>
      </c>
    </row>
    <row r="53" spans="2:8" x14ac:dyDescent="0.25">
      <c r="B53" s="7"/>
      <c r="C53" s="8" t="s">
        <v>8</v>
      </c>
      <c r="D53" s="9">
        <v>18</v>
      </c>
      <c r="E53" s="9">
        <v>110.67</v>
      </c>
      <c r="F53" s="9">
        <v>83.321500000000015</v>
      </c>
      <c r="G53" s="9">
        <f t="shared" si="0"/>
        <v>6.1483333333333334</v>
      </c>
      <c r="H53" s="5">
        <f t="shared" si="1"/>
        <v>0.75288244329990073</v>
      </c>
    </row>
    <row r="54" spans="2:8" x14ac:dyDescent="0.25">
      <c r="B54" s="7"/>
      <c r="C54" s="8" t="s">
        <v>9</v>
      </c>
      <c r="D54" s="9">
        <v>16</v>
      </c>
      <c r="E54" s="9">
        <v>98.85</v>
      </c>
      <c r="F54" s="9">
        <v>75.6875</v>
      </c>
      <c r="G54" s="9">
        <f t="shared" si="0"/>
        <v>6.1781249999999996</v>
      </c>
      <c r="H54" s="5">
        <f t="shared" si="1"/>
        <v>0.76568032372281236</v>
      </c>
    </row>
    <row r="55" spans="2:8" x14ac:dyDescent="0.25">
      <c r="B55" s="7"/>
      <c r="C55" s="8" t="s">
        <v>10</v>
      </c>
      <c r="D55" s="9">
        <v>16</v>
      </c>
      <c r="E55" s="9">
        <v>99.740000000000009</v>
      </c>
      <c r="F55" s="9">
        <v>76.64200000000001</v>
      </c>
      <c r="G55" s="9">
        <f t="shared" si="0"/>
        <v>6.2337500000000006</v>
      </c>
      <c r="H55" s="5">
        <f t="shared" si="1"/>
        <v>0.76841788650491283</v>
      </c>
    </row>
    <row r="56" spans="2:8" x14ac:dyDescent="0.25">
      <c r="B56" s="10"/>
      <c r="C56" s="8" t="s">
        <v>11</v>
      </c>
      <c r="D56" s="9">
        <v>17</v>
      </c>
      <c r="E56" s="9">
        <v>107.47999999999999</v>
      </c>
      <c r="F56" s="9">
        <v>85.861800000000017</v>
      </c>
      <c r="G56" s="9">
        <f t="shared" si="0"/>
        <v>6.3223529411764696</v>
      </c>
      <c r="H56" s="5">
        <f t="shared" si="1"/>
        <v>0.79886304428730948</v>
      </c>
    </row>
    <row r="57" spans="2:8" x14ac:dyDescent="0.25">
      <c r="B57" s="11"/>
      <c r="C57" s="12" t="s">
        <v>18</v>
      </c>
      <c r="D57" s="13">
        <f>+AVERAGE(D52:D56)</f>
        <v>17.399999999999999</v>
      </c>
      <c r="E57" s="13">
        <f t="shared" ref="E57" si="31">+AVERAGE(E52:E56)</f>
        <v>107.78800000000001</v>
      </c>
      <c r="F57" s="13">
        <f t="shared" ref="F57" si="32">+AVERAGE(F52:F56)</f>
        <v>82.821359999999999</v>
      </c>
      <c r="G57" s="13">
        <f t="shared" ref="G57" si="33">+AVERAGE(G52:G56)</f>
        <v>6.1985122549019609</v>
      </c>
      <c r="H57" s="13">
        <f t="shared" ref="H57" si="34">+AVERAGE(H52:H56)</f>
        <v>0.76871374774629309</v>
      </c>
    </row>
    <row r="58" spans="2:8" x14ac:dyDescent="0.25">
      <c r="B58" s="7" t="s">
        <v>76</v>
      </c>
      <c r="C58" s="8" t="s">
        <v>7</v>
      </c>
      <c r="D58" s="9">
        <v>1848</v>
      </c>
      <c r="E58" s="9">
        <v>15020.9</v>
      </c>
      <c r="F58" s="9">
        <v>8451.7939999999999</v>
      </c>
      <c r="G58" s="9">
        <f t="shared" si="0"/>
        <v>8.1281926406926406</v>
      </c>
      <c r="H58" s="5">
        <f t="shared" si="1"/>
        <v>0.56266894793254729</v>
      </c>
    </row>
    <row r="59" spans="2:8" x14ac:dyDescent="0.25">
      <c r="B59" s="7"/>
      <c r="C59" s="8" t="s">
        <v>8</v>
      </c>
      <c r="D59" s="9">
        <v>2211</v>
      </c>
      <c r="E59" s="9">
        <v>18158.849999999999</v>
      </c>
      <c r="F59" s="9">
        <v>24607.394</v>
      </c>
      <c r="G59" s="9">
        <f t="shared" si="0"/>
        <v>8.2129579375848021</v>
      </c>
      <c r="H59" s="5">
        <f t="shared" si="1"/>
        <v>1.3551185234747796</v>
      </c>
    </row>
    <row r="60" spans="2:8" x14ac:dyDescent="0.25">
      <c r="B60" s="7"/>
      <c r="C60" s="8" t="s">
        <v>9</v>
      </c>
      <c r="D60" s="9">
        <v>1733</v>
      </c>
      <c r="E60" s="9">
        <v>13752.447999999999</v>
      </c>
      <c r="F60" s="9">
        <v>17380.4221</v>
      </c>
      <c r="G60" s="9">
        <f t="shared" si="0"/>
        <v>7.9356306982111935</v>
      </c>
      <c r="H60" s="5">
        <f t="shared" si="1"/>
        <v>1.263805694811571</v>
      </c>
    </row>
    <row r="61" spans="2:8" x14ac:dyDescent="0.25">
      <c r="B61" s="7"/>
      <c r="C61" s="8" t="s">
        <v>10</v>
      </c>
      <c r="D61" s="9">
        <v>1842</v>
      </c>
      <c r="E61" s="9">
        <v>15435.339999999998</v>
      </c>
      <c r="F61" s="9">
        <v>8461.3918000000012</v>
      </c>
      <c r="G61" s="9">
        <f t="shared" si="0"/>
        <v>8.3796634093376756</v>
      </c>
      <c r="H61" s="5">
        <f t="shared" si="1"/>
        <v>0.54818305265708445</v>
      </c>
    </row>
    <row r="62" spans="2:8" x14ac:dyDescent="0.25">
      <c r="B62" s="10"/>
      <c r="C62" s="8" t="s">
        <v>11</v>
      </c>
      <c r="D62" s="9">
        <v>998</v>
      </c>
      <c r="E62" s="9">
        <v>8663.8300000000017</v>
      </c>
      <c r="F62" s="9">
        <v>5409.1094000000003</v>
      </c>
      <c r="G62" s="9">
        <f t="shared" si="0"/>
        <v>8.68119238476954</v>
      </c>
      <c r="H62" s="5">
        <f t="shared" si="1"/>
        <v>0.62433235647513852</v>
      </c>
    </row>
    <row r="63" spans="2:8" x14ac:dyDescent="0.25">
      <c r="B63" s="11"/>
      <c r="C63" s="12" t="s">
        <v>18</v>
      </c>
      <c r="D63" s="13">
        <f>+AVERAGE(D58:D62)</f>
        <v>1726.4</v>
      </c>
      <c r="E63" s="13">
        <f t="shared" ref="E63" si="35">+AVERAGE(E58:E62)</f>
        <v>14206.273599999997</v>
      </c>
      <c r="F63" s="13">
        <f t="shared" ref="F63" si="36">+AVERAGE(F58:F62)</f>
        <v>12862.022260000002</v>
      </c>
      <c r="G63" s="13">
        <f t="shared" ref="G63" si="37">+AVERAGE(G58:G62)</f>
        <v>8.2675274141191686</v>
      </c>
      <c r="H63" s="13">
        <f t="shared" ref="H63" si="38">+AVERAGE(H58:H62)</f>
        <v>0.8708217150702241</v>
      </c>
    </row>
    <row r="64" spans="2:8" x14ac:dyDescent="0.25">
      <c r="B64" s="7" t="s">
        <v>16</v>
      </c>
      <c r="C64" s="8" t="s">
        <v>7</v>
      </c>
      <c r="D64" s="9">
        <v>944</v>
      </c>
      <c r="E64" s="9">
        <v>7446.52</v>
      </c>
      <c r="F64" s="9">
        <v>4926.0119999999997</v>
      </c>
      <c r="G64" s="9">
        <f t="shared" si="0"/>
        <v>7.8882627118644075</v>
      </c>
      <c r="H64" s="5">
        <f t="shared" si="1"/>
        <v>0.66151866912329504</v>
      </c>
    </row>
    <row r="65" spans="2:8" x14ac:dyDescent="0.25">
      <c r="B65" s="7"/>
      <c r="C65" s="8" t="s">
        <v>8</v>
      </c>
      <c r="D65" s="9">
        <v>499</v>
      </c>
      <c r="E65" s="9">
        <v>4064.0600000000004</v>
      </c>
      <c r="F65" s="9">
        <v>4673.7580000000007</v>
      </c>
      <c r="G65" s="9">
        <f t="shared" si="0"/>
        <v>8.1444088176352718</v>
      </c>
      <c r="H65" s="5">
        <f t="shared" si="1"/>
        <v>1.1500218992829832</v>
      </c>
    </row>
    <row r="66" spans="2:8" x14ac:dyDescent="0.25">
      <c r="B66" s="7"/>
      <c r="C66" s="8" t="s">
        <v>9</v>
      </c>
      <c r="D66" s="9">
        <v>637</v>
      </c>
      <c r="E66" s="9">
        <v>4885.6000000000004</v>
      </c>
      <c r="F66" s="9">
        <v>7522.59</v>
      </c>
      <c r="G66" s="9">
        <f t="shared" si="0"/>
        <v>7.6697017268445844</v>
      </c>
      <c r="H66" s="5">
        <f t="shared" si="1"/>
        <v>1.5397474209923039</v>
      </c>
    </row>
    <row r="67" spans="2:8" x14ac:dyDescent="0.25">
      <c r="B67" s="7"/>
      <c r="C67" s="8" t="s">
        <v>10</v>
      </c>
      <c r="D67" s="9">
        <v>588</v>
      </c>
      <c r="E67" s="9">
        <v>4671.8</v>
      </c>
      <c r="F67" s="9">
        <v>4090.2999999999997</v>
      </c>
      <c r="G67" s="9">
        <f t="shared" si="0"/>
        <v>7.9452380952380954</v>
      </c>
      <c r="H67" s="5">
        <f t="shared" si="1"/>
        <v>0.87552977439102697</v>
      </c>
    </row>
    <row r="68" spans="2:8" x14ac:dyDescent="0.25">
      <c r="B68" s="10"/>
      <c r="C68" s="8" t="s">
        <v>11</v>
      </c>
      <c r="D68" s="9">
        <v>435.5</v>
      </c>
      <c r="E68" s="9">
        <v>3554.6</v>
      </c>
      <c r="F68" s="9">
        <v>3624.63</v>
      </c>
      <c r="G68" s="9">
        <f t="shared" si="0"/>
        <v>8.1621125143513193</v>
      </c>
      <c r="H68" s="5">
        <f t="shared" si="1"/>
        <v>1.0197012322061554</v>
      </c>
    </row>
    <row r="69" spans="2:8" x14ac:dyDescent="0.25">
      <c r="B69" s="11"/>
      <c r="C69" s="12" t="s">
        <v>18</v>
      </c>
      <c r="D69" s="13">
        <f>+AVERAGE(D64:D68)</f>
        <v>620.70000000000005</v>
      </c>
      <c r="E69" s="13">
        <f t="shared" ref="E69" si="39">+AVERAGE(E64:E68)</f>
        <v>4924.5159999999996</v>
      </c>
      <c r="F69" s="13">
        <f t="shared" ref="F69" si="40">+AVERAGE(F64:F68)</f>
        <v>4967.4580000000005</v>
      </c>
      <c r="G69" s="13">
        <f t="shared" ref="G69" si="41">+AVERAGE(G64:G68)</f>
        <v>7.9619447731867368</v>
      </c>
      <c r="H69" s="13">
        <f t="shared" ref="H69" si="42">+AVERAGE(H64:H68)</f>
        <v>1.0493037991991527</v>
      </c>
    </row>
    <row r="70" spans="2:8" x14ac:dyDescent="0.25">
      <c r="B70" s="7" t="s">
        <v>77</v>
      </c>
      <c r="C70" s="8" t="s">
        <v>7</v>
      </c>
      <c r="D70" s="9">
        <v>223</v>
      </c>
      <c r="E70" s="9">
        <v>1382.89</v>
      </c>
      <c r="F70" s="9">
        <v>920.28989999999999</v>
      </c>
      <c r="G70" s="9">
        <f t="shared" ref="G70:G80" si="43">+E70/D70</f>
        <v>6.2013004484304934</v>
      </c>
      <c r="H70" s="5">
        <f t="shared" ref="H70:H80" si="44">+F70/E70</f>
        <v>0.66548308253006383</v>
      </c>
    </row>
    <row r="71" spans="2:8" x14ac:dyDescent="0.25">
      <c r="B71" s="7"/>
      <c r="C71" s="8" t="s">
        <v>8</v>
      </c>
      <c r="D71" s="9">
        <v>400</v>
      </c>
      <c r="E71" s="9">
        <v>2493.1010000000001</v>
      </c>
      <c r="F71" s="9">
        <v>1634.30998</v>
      </c>
      <c r="G71" s="9">
        <f t="shared" si="43"/>
        <v>6.2327525000000001</v>
      </c>
      <c r="H71" s="5">
        <f t="shared" si="44"/>
        <v>0.65553300086919863</v>
      </c>
    </row>
    <row r="72" spans="2:8" x14ac:dyDescent="0.25">
      <c r="B72" s="7"/>
      <c r="C72" s="8" t="s">
        <v>9</v>
      </c>
      <c r="D72" s="9">
        <v>264</v>
      </c>
      <c r="E72" s="9">
        <v>1667.9</v>
      </c>
      <c r="F72" s="9">
        <v>1094.1089999999999</v>
      </c>
      <c r="G72" s="9">
        <f t="shared" si="43"/>
        <v>6.3178030303030308</v>
      </c>
      <c r="H72" s="5">
        <f t="shared" si="44"/>
        <v>0.65597997481863413</v>
      </c>
    </row>
    <row r="73" spans="2:8" x14ac:dyDescent="0.25">
      <c r="B73" s="7"/>
      <c r="C73" s="8" t="s">
        <v>10</v>
      </c>
      <c r="D73" s="9">
        <v>191</v>
      </c>
      <c r="E73" s="9">
        <v>1103.3900000000001</v>
      </c>
      <c r="F73" s="9">
        <v>780.23850000000004</v>
      </c>
      <c r="G73" s="9">
        <f t="shared" si="43"/>
        <v>5.7769109947643988</v>
      </c>
      <c r="H73" s="5">
        <f t="shared" si="44"/>
        <v>0.70712848584815879</v>
      </c>
    </row>
    <row r="74" spans="2:8" x14ac:dyDescent="0.25">
      <c r="B74" s="10"/>
      <c r="C74" s="8" t="s">
        <v>11</v>
      </c>
      <c r="D74" s="9">
        <v>390</v>
      </c>
      <c r="E74" s="9">
        <v>2418</v>
      </c>
      <c r="F74" s="9">
        <v>1754.2280000000001</v>
      </c>
      <c r="G74" s="9">
        <f t="shared" si="43"/>
        <v>6.2</v>
      </c>
      <c r="H74" s="5">
        <f t="shared" si="44"/>
        <v>0.72548717948717956</v>
      </c>
    </row>
    <row r="75" spans="2:8" x14ac:dyDescent="0.25">
      <c r="B75" s="11"/>
      <c r="C75" s="12" t="s">
        <v>18</v>
      </c>
      <c r="D75" s="13">
        <f>+AVERAGE(D70:D74)</f>
        <v>293.60000000000002</v>
      </c>
      <c r="E75" s="13">
        <f t="shared" ref="E75" si="45">+AVERAGE(E70:E74)</f>
        <v>1813.0561999999998</v>
      </c>
      <c r="F75" s="13">
        <f t="shared" ref="F75" si="46">+AVERAGE(F70:F74)</f>
        <v>1236.635076</v>
      </c>
      <c r="G75" s="13">
        <f t="shared" ref="G75" si="47">+AVERAGE(G70:G74)</f>
        <v>6.1457533946995841</v>
      </c>
      <c r="H75" s="13">
        <f t="shared" ref="H75" si="48">+AVERAGE(H70:H74)</f>
        <v>0.68192234471064694</v>
      </c>
    </row>
    <row r="76" spans="2:8" x14ac:dyDescent="0.25">
      <c r="B76" s="7" t="s">
        <v>17</v>
      </c>
      <c r="C76" s="8" t="s">
        <v>7</v>
      </c>
      <c r="D76" s="9">
        <v>2332</v>
      </c>
      <c r="E76" s="9">
        <v>23406</v>
      </c>
      <c r="F76" s="9">
        <v>14208.97</v>
      </c>
      <c r="G76" s="9">
        <f t="shared" si="43"/>
        <v>10.036878216123499</v>
      </c>
      <c r="H76" s="5">
        <f t="shared" si="44"/>
        <v>0.6070652824062206</v>
      </c>
    </row>
    <row r="77" spans="2:8" x14ac:dyDescent="0.25">
      <c r="B77" s="7"/>
      <c r="C77" s="8" t="s">
        <v>8</v>
      </c>
      <c r="D77" s="9">
        <v>2228</v>
      </c>
      <c r="E77" s="9">
        <v>26030</v>
      </c>
      <c r="F77" s="9">
        <v>17286.099999999999</v>
      </c>
      <c r="G77" s="9">
        <f t="shared" si="43"/>
        <v>11.683123877917415</v>
      </c>
      <c r="H77" s="5">
        <f t="shared" si="44"/>
        <v>0.66408374951978477</v>
      </c>
    </row>
    <row r="78" spans="2:8" x14ac:dyDescent="0.25">
      <c r="B78" s="7"/>
      <c r="C78" s="8" t="s">
        <v>9</v>
      </c>
      <c r="D78" s="9">
        <v>2164</v>
      </c>
      <c r="E78" s="9">
        <v>26473</v>
      </c>
      <c r="F78" s="9">
        <v>27006.1</v>
      </c>
      <c r="G78" s="9">
        <f t="shared" si="43"/>
        <v>12.233364140480591</v>
      </c>
      <c r="H78" s="5">
        <f t="shared" si="44"/>
        <v>1.0201374985834624</v>
      </c>
    </row>
    <row r="79" spans="2:8" x14ac:dyDescent="0.25">
      <c r="B79" s="7"/>
      <c r="C79" s="8" t="s">
        <v>10</v>
      </c>
      <c r="D79" s="9">
        <v>1585</v>
      </c>
      <c r="E79" s="9">
        <v>19802</v>
      </c>
      <c r="F79" s="9">
        <v>17191.89</v>
      </c>
      <c r="G79" s="9">
        <f t="shared" si="43"/>
        <v>12.493375394321767</v>
      </c>
      <c r="H79" s="5">
        <f t="shared" si="44"/>
        <v>0.86818957681042319</v>
      </c>
    </row>
    <row r="80" spans="2:8" x14ac:dyDescent="0.25">
      <c r="B80" s="10"/>
      <c r="C80" s="8" t="s">
        <v>11</v>
      </c>
      <c r="D80" s="9">
        <v>1925</v>
      </c>
      <c r="E80" s="9">
        <v>26259</v>
      </c>
      <c r="F80" s="9">
        <v>17647.29</v>
      </c>
      <c r="G80" s="9">
        <f t="shared" si="43"/>
        <v>13.64103896103896</v>
      </c>
      <c r="H80" s="5">
        <f t="shared" si="44"/>
        <v>0.67204729806923347</v>
      </c>
    </row>
    <row r="81" spans="2:8" x14ac:dyDescent="0.25">
      <c r="B81" s="11"/>
      <c r="C81" s="12" t="s">
        <v>18</v>
      </c>
      <c r="D81" s="13">
        <f>+AVERAGE(D76:D80)</f>
        <v>2046.8</v>
      </c>
      <c r="E81" s="13">
        <f t="shared" ref="E81" si="49">+AVERAGE(E76:E80)</f>
        <v>24394</v>
      </c>
      <c r="F81" s="13">
        <f t="shared" ref="F81" si="50">+AVERAGE(F76:F80)</f>
        <v>18668.07</v>
      </c>
      <c r="G81" s="13">
        <f t="shared" ref="G81" si="51">+AVERAGE(G76:G80)</f>
        <v>12.017556117976445</v>
      </c>
      <c r="H81" s="13">
        <f t="shared" ref="H81" si="52">+AVERAGE(H76:H80)</f>
        <v>0.7663046810778249</v>
      </c>
    </row>
  </sheetData>
  <mergeCells count="1">
    <mergeCell ref="B1:H1"/>
  </mergeCells>
  <pageMargins left="0.7" right="0.7" top="0.75" bottom="0.75" header="0.3" footer="0.3"/>
  <pageSetup scale="9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73"/>
  <sheetViews>
    <sheetView showGridLines="0" showRowColHeaders="0" view="pageBreakPreview" zoomScaleNormal="100" zoomScaleSheetLayoutView="100" workbookViewId="0">
      <selection activeCell="D12" sqref="D12"/>
    </sheetView>
  </sheetViews>
  <sheetFormatPr baseColWidth="10" defaultRowHeight="15" x14ac:dyDescent="0.25"/>
  <cols>
    <col min="1" max="1" width="14" customWidth="1"/>
    <col min="2" max="2" width="13" bestFit="1" customWidth="1"/>
    <col min="3" max="3" width="28.140625" bestFit="1" customWidth="1"/>
    <col min="4" max="4" width="6.7109375" customWidth="1"/>
    <col min="5" max="5" width="13" customWidth="1"/>
    <col min="6" max="6" width="10.140625" bestFit="1" customWidth="1"/>
    <col min="7" max="7" width="10" hidden="1" customWidth="1"/>
    <col min="8" max="8" width="11.28515625" bestFit="1" customWidth="1"/>
    <col min="9" max="9" width="11.7109375" customWidth="1"/>
  </cols>
  <sheetData>
    <row r="1" spans="2:9" ht="39.75" customHeight="1" x14ac:dyDescent="0.25">
      <c r="B1" s="57" t="s">
        <v>79</v>
      </c>
      <c r="C1" s="57"/>
      <c r="D1" s="57"/>
      <c r="E1" s="57"/>
      <c r="F1" s="57"/>
      <c r="G1" s="57"/>
      <c r="H1" s="57"/>
      <c r="I1" s="57"/>
    </row>
    <row r="2" spans="2:9" ht="8.25" customHeight="1" thickBot="1" x14ac:dyDescent="0.3"/>
    <row r="3" spans="2:9" ht="30.75" customHeight="1" thickBot="1" x14ac:dyDescent="0.3">
      <c r="B3" s="1" t="s">
        <v>0</v>
      </c>
      <c r="C3" s="6" t="s">
        <v>19</v>
      </c>
      <c r="D3" s="2" t="s">
        <v>1</v>
      </c>
      <c r="E3" s="3" t="s">
        <v>2</v>
      </c>
      <c r="F3" s="3" t="s">
        <v>3</v>
      </c>
      <c r="G3" s="3"/>
      <c r="H3" s="3" t="s">
        <v>4</v>
      </c>
      <c r="I3" s="4" t="s">
        <v>5</v>
      </c>
    </row>
    <row r="4" spans="2:9" x14ac:dyDescent="0.25">
      <c r="B4" s="24" t="s">
        <v>72</v>
      </c>
      <c r="C4" s="24"/>
      <c r="D4" s="24"/>
      <c r="E4" s="25">
        <f>+E5+E11+E17+E23</f>
        <v>1091.5999999999999</v>
      </c>
      <c r="F4" s="25">
        <f>+F5+F11+F17+F23</f>
        <v>10342.5558</v>
      </c>
      <c r="G4" s="25">
        <f>+G5+G11+G17+G23</f>
        <v>10973.625300000002</v>
      </c>
      <c r="H4" s="23">
        <f>+F4/E4</f>
        <v>9.474675522169294</v>
      </c>
      <c r="I4" s="23">
        <f>+G4/F4</f>
        <v>1.0610167846520104</v>
      </c>
    </row>
    <row r="5" spans="2:9" x14ac:dyDescent="0.25">
      <c r="B5" s="15"/>
      <c r="C5" s="16" t="s">
        <v>80</v>
      </c>
      <c r="D5" s="16"/>
      <c r="E5" s="17">
        <v>179.4</v>
      </c>
      <c r="F5" s="17">
        <v>1664.0838000000003</v>
      </c>
      <c r="G5" s="17">
        <v>1477.9577000000002</v>
      </c>
      <c r="H5" s="22">
        <f>+AVERAGE(H6:H10)</f>
        <v>9.0568865292639007</v>
      </c>
      <c r="I5" s="22">
        <f>+AVERAGE(I6:I10)</f>
        <v>0.86399480726657418</v>
      </c>
    </row>
    <row r="6" spans="2:9" x14ac:dyDescent="0.25">
      <c r="B6" s="15"/>
      <c r="C6" s="15"/>
      <c r="D6" s="15" t="s">
        <v>7</v>
      </c>
      <c r="E6" s="18">
        <v>140</v>
      </c>
      <c r="F6" s="18">
        <v>1422</v>
      </c>
      <c r="G6" s="18">
        <v>882.25</v>
      </c>
      <c r="H6" s="21">
        <f>+IF(E6=0,0,F6/E6)</f>
        <v>10.157142857142857</v>
      </c>
      <c r="I6" s="21">
        <f>+IF(F6=0,0,G6/F6)</f>
        <v>0.62042897327707458</v>
      </c>
    </row>
    <row r="7" spans="2:9" x14ac:dyDescent="0.25">
      <c r="B7" s="15"/>
      <c r="C7" s="15"/>
      <c r="D7" s="15" t="s">
        <v>8</v>
      </c>
      <c r="E7" s="18">
        <v>120</v>
      </c>
      <c r="F7" s="18">
        <v>628.5</v>
      </c>
      <c r="G7" s="18">
        <v>539.97</v>
      </c>
      <c r="H7" s="21">
        <f t="shared" ref="H7:H70" si="0">+IF(E7=0,0,F7/E7)</f>
        <v>5.2374999999999998</v>
      </c>
      <c r="I7" s="21">
        <f t="shared" ref="I7:I70" si="1">+IF(F7=0,0,G7/F7)</f>
        <v>0.85914081145584731</v>
      </c>
    </row>
    <row r="8" spans="2:9" x14ac:dyDescent="0.25">
      <c r="B8" s="15"/>
      <c r="C8" s="15"/>
      <c r="D8" s="15" t="s">
        <v>9</v>
      </c>
      <c r="E8" s="18">
        <v>253</v>
      </c>
      <c r="F8" s="18">
        <v>2230.2000000000003</v>
      </c>
      <c r="G8" s="18">
        <v>2357.4300000000003</v>
      </c>
      <c r="H8" s="21">
        <f t="shared" si="0"/>
        <v>8.8150197628458518</v>
      </c>
      <c r="I8" s="21">
        <f t="shared" si="1"/>
        <v>1.0570486951842883</v>
      </c>
    </row>
    <row r="9" spans="2:9" x14ac:dyDescent="0.25">
      <c r="B9" s="15"/>
      <c r="C9" s="15"/>
      <c r="D9" s="15" t="s">
        <v>10</v>
      </c>
      <c r="E9" s="18">
        <v>187</v>
      </c>
      <c r="F9" s="18">
        <v>2094.6</v>
      </c>
      <c r="G9" s="18">
        <v>1979.9600000000003</v>
      </c>
      <c r="H9" s="21">
        <f t="shared" si="0"/>
        <v>11.201069518716578</v>
      </c>
      <c r="I9" s="21">
        <f t="shared" si="1"/>
        <v>0.94526878640313206</v>
      </c>
    </row>
    <row r="10" spans="2:9" x14ac:dyDescent="0.25">
      <c r="B10" s="15"/>
      <c r="C10" s="15"/>
      <c r="D10" s="15" t="s">
        <v>11</v>
      </c>
      <c r="E10" s="18">
        <v>197</v>
      </c>
      <c r="F10" s="18">
        <v>1945.1189999999999</v>
      </c>
      <c r="G10" s="18">
        <v>1630.1785</v>
      </c>
      <c r="H10" s="21">
        <f t="shared" si="0"/>
        <v>9.8737005076142133</v>
      </c>
      <c r="I10" s="21">
        <f t="shared" si="1"/>
        <v>0.83808677001252885</v>
      </c>
    </row>
    <row r="11" spans="2:9" x14ac:dyDescent="0.25">
      <c r="B11" s="15"/>
      <c r="C11" s="16" t="s">
        <v>72</v>
      </c>
      <c r="D11" s="16"/>
      <c r="E11" s="17">
        <v>417</v>
      </c>
      <c r="F11" s="17">
        <v>4118.9839999999995</v>
      </c>
      <c r="G11" s="17">
        <v>4618.1779999999999</v>
      </c>
      <c r="H11" s="22">
        <f>+AVERAGE(H12:H16)</f>
        <v>9.7794836948871353</v>
      </c>
      <c r="I11" s="22">
        <f>+AVERAGE(I12:I16)</f>
        <v>1.0664713769254335</v>
      </c>
    </row>
    <row r="12" spans="2:9" x14ac:dyDescent="0.25">
      <c r="B12" s="15"/>
      <c r="C12" s="15"/>
      <c r="D12" s="15" t="s">
        <v>7</v>
      </c>
      <c r="E12" s="18">
        <v>473</v>
      </c>
      <c r="F12" s="18">
        <v>4002.2</v>
      </c>
      <c r="G12" s="18">
        <v>2108.0099999999998</v>
      </c>
      <c r="H12" s="21">
        <f t="shared" si="0"/>
        <v>8.4613107822410143</v>
      </c>
      <c r="I12" s="21">
        <f t="shared" si="1"/>
        <v>0.52671280795562436</v>
      </c>
    </row>
    <row r="13" spans="2:9" x14ac:dyDescent="0.25">
      <c r="B13" s="15"/>
      <c r="C13" s="15"/>
      <c r="D13" s="15" t="s">
        <v>8</v>
      </c>
      <c r="E13" s="18">
        <v>415</v>
      </c>
      <c r="F13" s="18">
        <v>2310.42</v>
      </c>
      <c r="G13" s="18">
        <v>2913.6960000000004</v>
      </c>
      <c r="H13" s="21">
        <f t="shared" si="0"/>
        <v>5.5672771084337347</v>
      </c>
      <c r="I13" s="21">
        <f t="shared" si="1"/>
        <v>1.2611109668371985</v>
      </c>
    </row>
    <row r="14" spans="2:9" x14ac:dyDescent="0.25">
      <c r="B14" s="15"/>
      <c r="C14" s="15"/>
      <c r="D14" s="15" t="s">
        <v>9</v>
      </c>
      <c r="E14" s="18">
        <v>440</v>
      </c>
      <c r="F14" s="18">
        <v>3876.7000000000007</v>
      </c>
      <c r="G14" s="18">
        <v>4125.9039999999995</v>
      </c>
      <c r="H14" s="21">
        <f t="shared" si="0"/>
        <v>8.8106818181818198</v>
      </c>
      <c r="I14" s="21">
        <f t="shared" si="1"/>
        <v>1.0642825083189307</v>
      </c>
    </row>
    <row r="15" spans="2:9" x14ac:dyDescent="0.25">
      <c r="B15" s="15"/>
      <c r="C15" s="15"/>
      <c r="D15" s="15" t="s">
        <v>10</v>
      </c>
      <c r="E15" s="18">
        <v>247</v>
      </c>
      <c r="F15" s="18">
        <v>2708.6</v>
      </c>
      <c r="G15" s="18">
        <v>2794.83</v>
      </c>
      <c r="H15" s="21">
        <f t="shared" si="0"/>
        <v>10.965991902834007</v>
      </c>
      <c r="I15" s="21">
        <f t="shared" si="1"/>
        <v>1.0318356346452042</v>
      </c>
    </row>
    <row r="16" spans="2:9" x14ac:dyDescent="0.25">
      <c r="B16" s="15"/>
      <c r="C16" s="15"/>
      <c r="D16" s="15" t="s">
        <v>11</v>
      </c>
      <c r="E16" s="18">
        <v>510</v>
      </c>
      <c r="F16" s="18">
        <v>7697</v>
      </c>
      <c r="G16" s="18">
        <v>11148.45</v>
      </c>
      <c r="H16" s="21">
        <f t="shared" si="0"/>
        <v>15.092156862745098</v>
      </c>
      <c r="I16" s="21">
        <f t="shared" si="1"/>
        <v>1.4484149668702093</v>
      </c>
    </row>
    <row r="17" spans="2:9" x14ac:dyDescent="0.25">
      <c r="B17" s="15"/>
      <c r="C17" s="16" t="s">
        <v>81</v>
      </c>
      <c r="D17" s="16"/>
      <c r="E17" s="17">
        <v>239.6</v>
      </c>
      <c r="F17" s="17">
        <v>2516.6</v>
      </c>
      <c r="G17" s="17">
        <v>2990.2420000000002</v>
      </c>
      <c r="H17" s="22">
        <f>+AVERAGE(H18:H22)</f>
        <v>9.5236049991555696</v>
      </c>
      <c r="I17" s="22">
        <f>+AVERAGE(I18:I22)</f>
        <v>1.0579738226771513</v>
      </c>
    </row>
    <row r="18" spans="2:9" x14ac:dyDescent="0.25">
      <c r="B18" s="15"/>
      <c r="C18" s="15"/>
      <c r="D18" s="15" t="s">
        <v>7</v>
      </c>
      <c r="E18" s="18">
        <v>83</v>
      </c>
      <c r="F18" s="18">
        <v>609.90000000000009</v>
      </c>
      <c r="G18" s="18">
        <v>345.48</v>
      </c>
      <c r="H18" s="21">
        <f t="shared" si="0"/>
        <v>7.3481927710843387</v>
      </c>
      <c r="I18" s="21">
        <f t="shared" si="1"/>
        <v>0.56645351696999502</v>
      </c>
    </row>
    <row r="19" spans="2:9" x14ac:dyDescent="0.25">
      <c r="B19" s="15"/>
      <c r="C19" s="15"/>
      <c r="D19" s="15" t="s">
        <v>8</v>
      </c>
      <c r="E19" s="18">
        <v>228</v>
      </c>
      <c r="F19" s="18">
        <v>1232.5</v>
      </c>
      <c r="G19" s="18">
        <v>1338.1499999999999</v>
      </c>
      <c r="H19" s="21">
        <f t="shared" si="0"/>
        <v>5.4057017543859649</v>
      </c>
      <c r="I19" s="21">
        <f t="shared" si="1"/>
        <v>1.0857200811359025</v>
      </c>
    </row>
    <row r="20" spans="2:9" x14ac:dyDescent="0.25">
      <c r="B20" s="15"/>
      <c r="C20" s="15"/>
      <c r="D20" s="15" t="s">
        <v>9</v>
      </c>
      <c r="E20" s="18">
        <v>186</v>
      </c>
      <c r="F20" s="18">
        <v>1783.8000000000002</v>
      </c>
      <c r="G20" s="18">
        <v>2198.5700000000002</v>
      </c>
      <c r="H20" s="21">
        <f t="shared" si="0"/>
        <v>9.5903225806451626</v>
      </c>
      <c r="I20" s="21">
        <f t="shared" si="1"/>
        <v>1.2325204619351946</v>
      </c>
    </row>
    <row r="21" spans="2:9" x14ac:dyDescent="0.25">
      <c r="B21" s="15"/>
      <c r="C21" s="15"/>
      <c r="D21" s="15" t="s">
        <v>10</v>
      </c>
      <c r="E21" s="18">
        <v>329</v>
      </c>
      <c r="F21" s="18">
        <v>3405.2</v>
      </c>
      <c r="G21" s="18">
        <v>3622.8</v>
      </c>
      <c r="H21" s="21">
        <f t="shared" si="0"/>
        <v>10.35015197568389</v>
      </c>
      <c r="I21" s="21">
        <f t="shared" si="1"/>
        <v>1.063902267120874</v>
      </c>
    </row>
    <row r="22" spans="2:9" x14ac:dyDescent="0.25">
      <c r="B22" s="15"/>
      <c r="C22" s="15"/>
      <c r="D22" s="15" t="s">
        <v>11</v>
      </c>
      <c r="E22" s="18">
        <v>372</v>
      </c>
      <c r="F22" s="18">
        <v>5551.6</v>
      </c>
      <c r="G22" s="18">
        <v>7446.2100000000009</v>
      </c>
      <c r="H22" s="21">
        <f t="shared" si="0"/>
        <v>14.923655913978495</v>
      </c>
      <c r="I22" s="21">
        <f t="shared" si="1"/>
        <v>1.3412727862237914</v>
      </c>
    </row>
    <row r="23" spans="2:9" x14ac:dyDescent="0.25">
      <c r="B23" s="15"/>
      <c r="C23" s="16" t="s">
        <v>82</v>
      </c>
      <c r="D23" s="16"/>
      <c r="E23" s="17">
        <v>255.6</v>
      </c>
      <c r="F23" s="17">
        <v>2042.8880000000001</v>
      </c>
      <c r="G23" s="17">
        <v>1887.2475999999999</v>
      </c>
      <c r="H23" s="22">
        <f>+AVERAGE(H24:H28)</f>
        <v>7.9394187405382057</v>
      </c>
      <c r="I23" s="22">
        <f>+AVERAGE(I24:I28)</f>
        <v>0.91710781680669906</v>
      </c>
    </row>
    <row r="24" spans="2:9" x14ac:dyDescent="0.25">
      <c r="B24" s="15"/>
      <c r="C24" s="15"/>
      <c r="D24" s="15" t="s">
        <v>7</v>
      </c>
      <c r="E24" s="18">
        <v>276</v>
      </c>
      <c r="F24" s="18">
        <v>2243.85</v>
      </c>
      <c r="G24" s="18">
        <v>1198.6650000000002</v>
      </c>
      <c r="H24" s="21">
        <f t="shared" si="0"/>
        <v>8.1298913043478258</v>
      </c>
      <c r="I24" s="21">
        <f t="shared" si="1"/>
        <v>0.53420014706865437</v>
      </c>
    </row>
    <row r="25" spans="2:9" x14ac:dyDescent="0.25">
      <c r="B25" s="15"/>
      <c r="C25" s="15"/>
      <c r="D25" s="15" t="s">
        <v>8</v>
      </c>
      <c r="E25" s="18">
        <v>228</v>
      </c>
      <c r="F25" s="18">
        <v>853.24999999999989</v>
      </c>
      <c r="G25" s="18">
        <v>853.41500000000008</v>
      </c>
      <c r="H25" s="21">
        <f t="shared" si="0"/>
        <v>3.7423245614035081</v>
      </c>
      <c r="I25" s="21">
        <f t="shared" si="1"/>
        <v>1.000193378259596</v>
      </c>
    </row>
    <row r="26" spans="2:9" x14ac:dyDescent="0.25">
      <c r="B26" s="15"/>
      <c r="C26" s="15"/>
      <c r="D26" s="15" t="s">
        <v>9</v>
      </c>
      <c r="E26" s="18">
        <v>291</v>
      </c>
      <c r="F26" s="18">
        <v>2159.84</v>
      </c>
      <c r="G26" s="18">
        <v>2099.2679999999996</v>
      </c>
      <c r="H26" s="21">
        <f t="shared" si="0"/>
        <v>7.4221305841924403</v>
      </c>
      <c r="I26" s="21">
        <f t="shared" si="1"/>
        <v>0.97195533002444601</v>
      </c>
    </row>
    <row r="27" spans="2:9" x14ac:dyDescent="0.25">
      <c r="B27" s="15"/>
      <c r="C27" s="15"/>
      <c r="D27" s="15" t="s">
        <v>10</v>
      </c>
      <c r="E27" s="18">
        <v>210</v>
      </c>
      <c r="F27" s="18">
        <v>2041.5</v>
      </c>
      <c r="G27" s="18">
        <v>1816.2900000000002</v>
      </c>
      <c r="H27" s="21">
        <f t="shared" si="0"/>
        <v>9.7214285714285715</v>
      </c>
      <c r="I27" s="21">
        <f t="shared" si="1"/>
        <v>0.88968405584129329</v>
      </c>
    </row>
    <row r="28" spans="2:9" x14ac:dyDescent="0.25">
      <c r="B28" s="15"/>
      <c r="C28" s="15"/>
      <c r="D28" s="15" t="s">
        <v>11</v>
      </c>
      <c r="E28" s="18">
        <v>273</v>
      </c>
      <c r="F28" s="18">
        <v>2916</v>
      </c>
      <c r="G28" s="18">
        <v>3468.6</v>
      </c>
      <c r="H28" s="21">
        <f t="shared" si="0"/>
        <v>10.681318681318681</v>
      </c>
      <c r="I28" s="21">
        <f t="shared" si="1"/>
        <v>1.1895061728395062</v>
      </c>
    </row>
    <row r="29" spans="2:9" x14ac:dyDescent="0.25">
      <c r="B29" s="24" t="s">
        <v>73</v>
      </c>
      <c r="C29" s="14"/>
      <c r="D29" s="14"/>
      <c r="E29" s="25">
        <f>+E30+E36+E42+E48+E54+E60+E66+E72+E78+E81+E87+E93</f>
        <v>4131</v>
      </c>
      <c r="F29" s="25">
        <f t="shared" ref="F29:G29" si="2">+F30+F36+F42+F48+F54+F60+F66+F72+F78+F81+F87+F93</f>
        <v>34330.950000000004</v>
      </c>
      <c r="G29" s="25">
        <f t="shared" si="2"/>
        <v>29239.267999999996</v>
      </c>
      <c r="H29" s="23">
        <f>+F29/E29</f>
        <v>8.3105664488017439</v>
      </c>
      <c r="I29" s="23">
        <f>+G29/F29</f>
        <v>0.85168828709954114</v>
      </c>
    </row>
    <row r="30" spans="2:9" x14ac:dyDescent="0.25">
      <c r="B30" s="15"/>
      <c r="C30" s="16" t="s">
        <v>83</v>
      </c>
      <c r="D30" s="16"/>
      <c r="E30" s="17">
        <v>174</v>
      </c>
      <c r="F30" s="17">
        <v>1378</v>
      </c>
      <c r="G30" s="17">
        <v>1128.8</v>
      </c>
      <c r="H30" s="22">
        <f>+AVERAGE(H31:H35)</f>
        <v>7.9263157894736853</v>
      </c>
      <c r="I30" s="22">
        <f>+AVERAGE(I31:I35)</f>
        <v>0.82324030889211708</v>
      </c>
    </row>
    <row r="31" spans="2:9" x14ac:dyDescent="0.25">
      <c r="B31" s="15"/>
      <c r="C31" s="15"/>
      <c r="D31" s="15" t="s">
        <v>7</v>
      </c>
      <c r="E31" s="18">
        <v>195</v>
      </c>
      <c r="F31" s="18">
        <v>1560</v>
      </c>
      <c r="G31" s="18">
        <v>1092</v>
      </c>
      <c r="H31" s="21">
        <f t="shared" si="0"/>
        <v>8</v>
      </c>
      <c r="I31" s="21">
        <f t="shared" si="1"/>
        <v>0.7</v>
      </c>
    </row>
    <row r="32" spans="2:9" x14ac:dyDescent="0.25">
      <c r="B32" s="15"/>
      <c r="C32" s="15"/>
      <c r="D32" s="15" t="s">
        <v>8</v>
      </c>
      <c r="E32" s="18">
        <v>190</v>
      </c>
      <c r="F32" s="18">
        <v>1450</v>
      </c>
      <c r="G32" s="18">
        <v>1360</v>
      </c>
      <c r="H32" s="21">
        <f t="shared" si="0"/>
        <v>7.6315789473684212</v>
      </c>
      <c r="I32" s="21">
        <f t="shared" si="1"/>
        <v>0.93793103448275861</v>
      </c>
    </row>
    <row r="33" spans="2:9" x14ac:dyDescent="0.25">
      <c r="B33" s="15"/>
      <c r="C33" s="15"/>
      <c r="D33" s="15" t="s">
        <v>9</v>
      </c>
      <c r="E33" s="18">
        <v>205</v>
      </c>
      <c r="F33" s="18">
        <v>1640</v>
      </c>
      <c r="G33" s="18">
        <v>1992</v>
      </c>
      <c r="H33" s="21">
        <f t="shared" si="0"/>
        <v>8</v>
      </c>
      <c r="I33" s="21">
        <f t="shared" si="1"/>
        <v>1.2146341463414634</v>
      </c>
    </row>
    <row r="34" spans="2:9" x14ac:dyDescent="0.25">
      <c r="B34" s="15"/>
      <c r="C34" s="15"/>
      <c r="D34" s="15" t="s">
        <v>10</v>
      </c>
      <c r="E34" s="18">
        <v>60</v>
      </c>
      <c r="F34" s="18">
        <v>480</v>
      </c>
      <c r="G34" s="18">
        <v>384</v>
      </c>
      <c r="H34" s="21">
        <f t="shared" si="0"/>
        <v>8</v>
      </c>
      <c r="I34" s="21">
        <f t="shared" si="1"/>
        <v>0.8</v>
      </c>
    </row>
    <row r="35" spans="2:9" x14ac:dyDescent="0.25">
      <c r="B35" s="15"/>
      <c r="C35" s="15"/>
      <c r="D35" s="15" t="s">
        <v>11</v>
      </c>
      <c r="E35" s="18">
        <v>220</v>
      </c>
      <c r="F35" s="18">
        <v>1760</v>
      </c>
      <c r="G35" s="18">
        <v>816</v>
      </c>
      <c r="H35" s="21">
        <f t="shared" si="0"/>
        <v>8</v>
      </c>
      <c r="I35" s="21">
        <f t="shared" si="1"/>
        <v>0.46363636363636362</v>
      </c>
    </row>
    <row r="36" spans="2:9" x14ac:dyDescent="0.25">
      <c r="B36" s="15"/>
      <c r="C36" s="16" t="s">
        <v>73</v>
      </c>
      <c r="D36" s="16"/>
      <c r="E36" s="17">
        <v>414</v>
      </c>
      <c r="F36" s="17">
        <v>2693.1</v>
      </c>
      <c r="G36" s="17">
        <v>2528.75</v>
      </c>
      <c r="H36" s="22">
        <f>+AVERAGE(H37:H41)</f>
        <v>6.499463230014908</v>
      </c>
      <c r="I36" s="22">
        <f>+AVERAGE(I37:I41)</f>
        <v>0.94482776434352689</v>
      </c>
    </row>
    <row r="37" spans="2:9" x14ac:dyDescent="0.25">
      <c r="B37" s="15"/>
      <c r="C37" s="15"/>
      <c r="D37" s="15" t="s">
        <v>7</v>
      </c>
      <c r="E37" s="18">
        <v>408</v>
      </c>
      <c r="F37" s="18">
        <v>2778.5</v>
      </c>
      <c r="G37" s="18">
        <v>1970</v>
      </c>
      <c r="H37" s="21">
        <f t="shared" si="0"/>
        <v>6.8100490196078427</v>
      </c>
      <c r="I37" s="21">
        <f t="shared" si="1"/>
        <v>0.70901565592945837</v>
      </c>
    </row>
    <row r="38" spans="2:9" x14ac:dyDescent="0.25">
      <c r="B38" s="15"/>
      <c r="C38" s="15"/>
      <c r="D38" s="15" t="s">
        <v>8</v>
      </c>
      <c r="E38" s="18">
        <v>451</v>
      </c>
      <c r="F38" s="18">
        <v>3117.5</v>
      </c>
      <c r="G38" s="18">
        <v>2270.4499999999998</v>
      </c>
      <c r="H38" s="21">
        <f t="shared" si="0"/>
        <v>6.9124168514412414</v>
      </c>
      <c r="I38" s="21">
        <f t="shared" si="1"/>
        <v>0.72829190056134718</v>
      </c>
    </row>
    <row r="39" spans="2:9" x14ac:dyDescent="0.25">
      <c r="B39" s="15"/>
      <c r="C39" s="15"/>
      <c r="D39" s="15" t="s">
        <v>9</v>
      </c>
      <c r="E39" s="18">
        <v>395</v>
      </c>
      <c r="F39" s="18">
        <v>2632</v>
      </c>
      <c r="G39" s="18">
        <v>4087.2999999999997</v>
      </c>
      <c r="H39" s="21">
        <f t="shared" si="0"/>
        <v>6.6632911392405063</v>
      </c>
      <c r="I39" s="21">
        <f t="shared" si="1"/>
        <v>1.5529255319148936</v>
      </c>
    </row>
    <row r="40" spans="2:9" x14ac:dyDescent="0.25">
      <c r="B40" s="15"/>
      <c r="C40" s="15"/>
      <c r="D40" s="15" t="s">
        <v>10</v>
      </c>
      <c r="E40" s="18">
        <v>444</v>
      </c>
      <c r="F40" s="18">
        <v>2664</v>
      </c>
      <c r="G40" s="18">
        <v>2551.1999999999998</v>
      </c>
      <c r="H40" s="21">
        <f t="shared" si="0"/>
        <v>6</v>
      </c>
      <c r="I40" s="21">
        <f t="shared" si="1"/>
        <v>0.95765765765765754</v>
      </c>
    </row>
    <row r="41" spans="2:9" x14ac:dyDescent="0.25">
      <c r="B41" s="15"/>
      <c r="C41" s="15"/>
      <c r="D41" s="15" t="s">
        <v>11</v>
      </c>
      <c r="E41" s="18">
        <v>372</v>
      </c>
      <c r="F41" s="18">
        <v>2273.5</v>
      </c>
      <c r="G41" s="18">
        <v>1764.8</v>
      </c>
      <c r="H41" s="21">
        <f t="shared" si="0"/>
        <v>6.111559139784946</v>
      </c>
      <c r="I41" s="21">
        <f t="shared" si="1"/>
        <v>0.77624807565427756</v>
      </c>
    </row>
    <row r="42" spans="2:9" x14ac:dyDescent="0.25">
      <c r="B42" s="15"/>
      <c r="C42" s="16" t="s">
        <v>84</v>
      </c>
      <c r="D42" s="16"/>
      <c r="E42" s="17">
        <v>159.6</v>
      </c>
      <c r="F42" s="17">
        <v>1293.69</v>
      </c>
      <c r="G42" s="17">
        <v>1098.316</v>
      </c>
      <c r="H42" s="22">
        <f>+AVERAGE(H43:H47)</f>
        <v>8.0709067750677512</v>
      </c>
      <c r="I42" s="22">
        <f>+AVERAGE(I43:I47)</f>
        <v>0.86469938765823218</v>
      </c>
    </row>
    <row r="43" spans="2:9" x14ac:dyDescent="0.25">
      <c r="B43" s="15"/>
      <c r="C43" s="15"/>
      <c r="D43" s="15" t="s">
        <v>7</v>
      </c>
      <c r="E43" s="18">
        <v>225</v>
      </c>
      <c r="F43" s="18">
        <v>1856.7</v>
      </c>
      <c r="G43" s="18">
        <v>1420.98</v>
      </c>
      <c r="H43" s="21">
        <f t="shared" si="0"/>
        <v>8.2520000000000007</v>
      </c>
      <c r="I43" s="21">
        <f t="shared" si="1"/>
        <v>0.76532557763774434</v>
      </c>
    </row>
    <row r="44" spans="2:9" x14ac:dyDescent="0.25">
      <c r="B44" s="15"/>
      <c r="C44" s="15"/>
      <c r="D44" s="15" t="s">
        <v>8</v>
      </c>
      <c r="E44" s="18">
        <v>225</v>
      </c>
      <c r="F44" s="18">
        <v>1837</v>
      </c>
      <c r="G44" s="18">
        <v>1625.85</v>
      </c>
      <c r="H44" s="21">
        <f t="shared" si="0"/>
        <v>8.1644444444444453</v>
      </c>
      <c r="I44" s="21">
        <f t="shared" si="1"/>
        <v>0.88505715841045174</v>
      </c>
    </row>
    <row r="45" spans="2:9" x14ac:dyDescent="0.25">
      <c r="B45" s="15"/>
      <c r="C45" s="15"/>
      <c r="D45" s="15" t="s">
        <v>9</v>
      </c>
      <c r="E45" s="18">
        <v>100</v>
      </c>
      <c r="F45" s="18">
        <v>800.5</v>
      </c>
      <c r="G45" s="18">
        <v>815.6</v>
      </c>
      <c r="H45" s="21">
        <f t="shared" si="0"/>
        <v>8.0050000000000008</v>
      </c>
      <c r="I45" s="21">
        <f t="shared" si="1"/>
        <v>1.0188632104934416</v>
      </c>
    </row>
    <row r="46" spans="2:9" x14ac:dyDescent="0.25">
      <c r="B46" s="15"/>
      <c r="C46" s="15"/>
      <c r="D46" s="15" t="s">
        <v>10</v>
      </c>
      <c r="E46" s="18">
        <v>123</v>
      </c>
      <c r="F46" s="18">
        <v>1069.25</v>
      </c>
      <c r="G46" s="18">
        <v>859.65000000000009</v>
      </c>
      <c r="H46" s="21">
        <f t="shared" si="0"/>
        <v>8.6930894308943092</v>
      </c>
      <c r="I46" s="21">
        <f t="shared" si="1"/>
        <v>0.80397474865559981</v>
      </c>
    </row>
    <row r="47" spans="2:9" x14ac:dyDescent="0.25">
      <c r="B47" s="15"/>
      <c r="C47" s="15"/>
      <c r="D47" s="15" t="s">
        <v>11</v>
      </c>
      <c r="E47" s="18">
        <v>125</v>
      </c>
      <c r="F47" s="18">
        <v>905</v>
      </c>
      <c r="G47" s="18">
        <v>769.5</v>
      </c>
      <c r="H47" s="21">
        <f t="shared" si="0"/>
        <v>7.24</v>
      </c>
      <c r="I47" s="21">
        <f t="shared" si="1"/>
        <v>0.85027624309392269</v>
      </c>
    </row>
    <row r="48" spans="2:9" x14ac:dyDescent="0.25">
      <c r="B48" s="15"/>
      <c r="C48" s="16" t="s">
        <v>85</v>
      </c>
      <c r="D48" s="16"/>
      <c r="E48" s="17">
        <v>55</v>
      </c>
      <c r="F48" s="17">
        <v>403.8</v>
      </c>
      <c r="G48" s="17">
        <v>326.06</v>
      </c>
      <c r="H48" s="22">
        <f>+AVERAGE(H49:H53)</f>
        <v>2.7035540069686412</v>
      </c>
      <c r="I48" s="22">
        <f>+AVERAGE(I49:I53)</f>
        <v>0.36007838692921562</v>
      </c>
    </row>
    <row r="49" spans="2:9" x14ac:dyDescent="0.25">
      <c r="B49" s="15"/>
      <c r="C49" s="15"/>
      <c r="D49" s="15" t="s">
        <v>7</v>
      </c>
      <c r="E49" s="18">
        <v>0</v>
      </c>
      <c r="F49" s="18">
        <v>0</v>
      </c>
      <c r="G49" s="18">
        <v>0</v>
      </c>
      <c r="H49" s="21">
        <f t="shared" si="0"/>
        <v>0</v>
      </c>
      <c r="I49" s="21">
        <f t="shared" si="1"/>
        <v>0</v>
      </c>
    </row>
    <row r="50" spans="2:9" x14ac:dyDescent="0.25">
      <c r="B50" s="15"/>
      <c r="C50" s="15"/>
      <c r="D50" s="15" t="s">
        <v>8</v>
      </c>
      <c r="E50" s="18">
        <v>205</v>
      </c>
      <c r="F50" s="18">
        <v>1629</v>
      </c>
      <c r="G50" s="18">
        <v>1220.3</v>
      </c>
      <c r="H50" s="21">
        <f t="shared" si="0"/>
        <v>7.9463414634146341</v>
      </c>
      <c r="I50" s="21">
        <f t="shared" si="1"/>
        <v>0.74910988336402695</v>
      </c>
    </row>
    <row r="51" spans="2:9" x14ac:dyDescent="0.25">
      <c r="B51" s="15"/>
      <c r="C51" s="15"/>
      <c r="D51" s="15" t="s">
        <v>9</v>
      </c>
      <c r="E51" s="18">
        <v>0</v>
      </c>
      <c r="F51" s="18">
        <v>0</v>
      </c>
      <c r="G51" s="18">
        <v>0</v>
      </c>
      <c r="H51" s="21">
        <f t="shared" si="0"/>
        <v>0</v>
      </c>
      <c r="I51" s="21">
        <f t="shared" si="1"/>
        <v>0</v>
      </c>
    </row>
    <row r="52" spans="2:9" x14ac:dyDescent="0.25">
      <c r="B52" s="15"/>
      <c r="C52" s="15"/>
      <c r="D52" s="15" t="s">
        <v>10</v>
      </c>
      <c r="E52" s="18">
        <v>70</v>
      </c>
      <c r="F52" s="18">
        <v>390</v>
      </c>
      <c r="G52" s="18">
        <v>410</v>
      </c>
      <c r="H52" s="21">
        <f t="shared" si="0"/>
        <v>5.5714285714285712</v>
      </c>
      <c r="I52" s="21">
        <f t="shared" si="1"/>
        <v>1.0512820512820513</v>
      </c>
    </row>
    <row r="53" spans="2:9" x14ac:dyDescent="0.25">
      <c r="B53" s="15"/>
      <c r="C53" s="15"/>
      <c r="D53" s="15" t="s">
        <v>11</v>
      </c>
      <c r="E53" s="18">
        <v>0</v>
      </c>
      <c r="F53" s="18">
        <v>0</v>
      </c>
      <c r="G53" s="18">
        <v>0</v>
      </c>
      <c r="H53" s="21">
        <f t="shared" si="0"/>
        <v>0</v>
      </c>
      <c r="I53" s="21">
        <f t="shared" si="1"/>
        <v>0</v>
      </c>
    </row>
    <row r="54" spans="2:9" x14ac:dyDescent="0.25">
      <c r="B54" s="15"/>
      <c r="C54" s="16" t="s">
        <v>86</v>
      </c>
      <c r="D54" s="16"/>
      <c r="E54" s="17">
        <v>1495.6</v>
      </c>
      <c r="F54" s="17">
        <v>12323.7</v>
      </c>
      <c r="G54" s="17">
        <v>10364.279999999999</v>
      </c>
      <c r="H54" s="22">
        <f>+AVERAGE(H55:H59)</f>
        <v>8.2049480546466889</v>
      </c>
      <c r="I54" s="22">
        <f>+AVERAGE(I55:I59)</f>
        <v>0.84882629937728993</v>
      </c>
    </row>
    <row r="55" spans="2:9" x14ac:dyDescent="0.25">
      <c r="B55" s="15"/>
      <c r="C55" s="15"/>
      <c r="D55" s="15" t="s">
        <v>7</v>
      </c>
      <c r="E55" s="18">
        <v>1293</v>
      </c>
      <c r="F55" s="18">
        <v>10344</v>
      </c>
      <c r="G55" s="18">
        <v>7164.7999999999993</v>
      </c>
      <c r="H55" s="21">
        <f t="shared" si="0"/>
        <v>8</v>
      </c>
      <c r="I55" s="21">
        <f t="shared" si="1"/>
        <v>0.69265274555297751</v>
      </c>
    </row>
    <row r="56" spans="2:9" x14ac:dyDescent="0.25">
      <c r="B56" s="15"/>
      <c r="C56" s="15"/>
      <c r="D56" s="15" t="s">
        <v>8</v>
      </c>
      <c r="E56" s="18">
        <v>1452</v>
      </c>
      <c r="F56" s="18">
        <v>11706</v>
      </c>
      <c r="G56" s="18">
        <v>11900.4</v>
      </c>
      <c r="H56" s="21">
        <f t="shared" si="0"/>
        <v>8.061983471074381</v>
      </c>
      <c r="I56" s="21">
        <f t="shared" si="1"/>
        <v>1.0166068682726805</v>
      </c>
    </row>
    <row r="57" spans="2:9" x14ac:dyDescent="0.25">
      <c r="B57" s="15"/>
      <c r="C57" s="15"/>
      <c r="D57" s="15" t="s">
        <v>9</v>
      </c>
      <c r="E57" s="18">
        <v>1513</v>
      </c>
      <c r="F57" s="18">
        <v>12106</v>
      </c>
      <c r="G57" s="18">
        <v>12647</v>
      </c>
      <c r="H57" s="21">
        <f t="shared" si="0"/>
        <v>8.0013218770654326</v>
      </c>
      <c r="I57" s="21">
        <f t="shared" si="1"/>
        <v>1.0446885841731373</v>
      </c>
    </row>
    <row r="58" spans="2:9" x14ac:dyDescent="0.25">
      <c r="B58" s="15"/>
      <c r="C58" s="15"/>
      <c r="D58" s="15" t="s">
        <v>10</v>
      </c>
      <c r="E58" s="18">
        <v>1780</v>
      </c>
      <c r="F58" s="18">
        <v>15905</v>
      </c>
      <c r="G58" s="18">
        <v>10559.7</v>
      </c>
      <c r="H58" s="21">
        <f t="shared" si="0"/>
        <v>8.9353932584269664</v>
      </c>
      <c r="I58" s="21">
        <f t="shared" si="1"/>
        <v>0.66392329456145871</v>
      </c>
    </row>
    <row r="59" spans="2:9" x14ac:dyDescent="0.25">
      <c r="B59" s="15"/>
      <c r="C59" s="15"/>
      <c r="D59" s="15" t="s">
        <v>11</v>
      </c>
      <c r="E59" s="18">
        <v>1440</v>
      </c>
      <c r="F59" s="18">
        <v>11557.5</v>
      </c>
      <c r="G59" s="18">
        <v>9549.5</v>
      </c>
      <c r="H59" s="21">
        <f t="shared" si="0"/>
        <v>8.0260416666666661</v>
      </c>
      <c r="I59" s="21">
        <f t="shared" si="1"/>
        <v>0.82626000432619506</v>
      </c>
    </row>
    <row r="60" spans="2:9" x14ac:dyDescent="0.25">
      <c r="B60" s="15"/>
      <c r="C60" s="16" t="s">
        <v>87</v>
      </c>
      <c r="D60" s="16"/>
      <c r="E60" s="17">
        <v>426</v>
      </c>
      <c r="F60" s="17">
        <v>3158.2</v>
      </c>
      <c r="G60" s="17">
        <v>3136.04</v>
      </c>
      <c r="H60" s="22">
        <f>+AVERAGE(H61:H65)</f>
        <v>7.3379331779331789</v>
      </c>
      <c r="I60" s="22">
        <f>+AVERAGE(I61:I65)</f>
        <v>0.97104522460205467</v>
      </c>
    </row>
    <row r="61" spans="2:9" x14ac:dyDescent="0.25">
      <c r="B61" s="15"/>
      <c r="C61" s="15"/>
      <c r="D61" s="15" t="s">
        <v>7</v>
      </c>
      <c r="E61" s="18">
        <v>540</v>
      </c>
      <c r="F61" s="18">
        <v>3894</v>
      </c>
      <c r="G61" s="18">
        <v>2962.2</v>
      </c>
      <c r="H61" s="21">
        <f t="shared" si="0"/>
        <v>7.2111111111111112</v>
      </c>
      <c r="I61" s="21">
        <f t="shared" si="1"/>
        <v>0.76070878274268106</v>
      </c>
    </row>
    <row r="62" spans="2:9" x14ac:dyDescent="0.25">
      <c r="B62" s="15"/>
      <c r="C62" s="15"/>
      <c r="D62" s="15" t="s">
        <v>8</v>
      </c>
      <c r="E62" s="18">
        <v>450</v>
      </c>
      <c r="F62" s="18">
        <v>3405</v>
      </c>
      <c r="G62" s="18">
        <v>4622</v>
      </c>
      <c r="H62" s="21">
        <f t="shared" si="0"/>
        <v>7.5666666666666664</v>
      </c>
      <c r="I62" s="21">
        <f t="shared" si="1"/>
        <v>1.3574155653450808</v>
      </c>
    </row>
    <row r="63" spans="2:9" x14ac:dyDescent="0.25">
      <c r="B63" s="15"/>
      <c r="C63" s="15"/>
      <c r="D63" s="15" t="s">
        <v>9</v>
      </c>
      <c r="E63" s="18">
        <v>440</v>
      </c>
      <c r="F63" s="18">
        <v>3725</v>
      </c>
      <c r="G63" s="18">
        <v>4307</v>
      </c>
      <c r="H63" s="21">
        <f t="shared" si="0"/>
        <v>8.4659090909090917</v>
      </c>
      <c r="I63" s="21">
        <f t="shared" si="1"/>
        <v>1.1562416107382549</v>
      </c>
    </row>
    <row r="64" spans="2:9" x14ac:dyDescent="0.25">
      <c r="B64" s="15"/>
      <c r="C64" s="15"/>
      <c r="D64" s="15" t="s">
        <v>10</v>
      </c>
      <c r="E64" s="18">
        <v>260</v>
      </c>
      <c r="F64" s="18">
        <v>1660</v>
      </c>
      <c r="G64" s="18">
        <v>1288</v>
      </c>
      <c r="H64" s="21">
        <f t="shared" si="0"/>
        <v>6.384615384615385</v>
      </c>
      <c r="I64" s="21">
        <f t="shared" si="1"/>
        <v>0.77590361445783129</v>
      </c>
    </row>
    <row r="65" spans="2:9" x14ac:dyDescent="0.25">
      <c r="B65" s="15"/>
      <c r="C65" s="15"/>
      <c r="D65" s="15" t="s">
        <v>11</v>
      </c>
      <c r="E65" s="18">
        <v>440</v>
      </c>
      <c r="F65" s="18">
        <v>3107</v>
      </c>
      <c r="G65" s="18">
        <v>2501</v>
      </c>
      <c r="H65" s="21">
        <f t="shared" si="0"/>
        <v>7.0613636363636365</v>
      </c>
      <c r="I65" s="21">
        <f t="shared" si="1"/>
        <v>0.80495654972642416</v>
      </c>
    </row>
    <row r="66" spans="2:9" x14ac:dyDescent="0.25">
      <c r="B66" s="15"/>
      <c r="C66" s="16" t="s">
        <v>88</v>
      </c>
      <c r="D66" s="16"/>
      <c r="E66" s="17">
        <v>128.4</v>
      </c>
      <c r="F66" s="17">
        <v>1180.0999999999999</v>
      </c>
      <c r="G66" s="17">
        <v>1074.0300000000002</v>
      </c>
      <c r="H66" s="22">
        <f>+AVERAGE(H67:H71)</f>
        <v>9.2839409259301533</v>
      </c>
      <c r="I66" s="22">
        <f>+AVERAGE(I67:I71)</f>
        <v>0.89784906468740799</v>
      </c>
    </row>
    <row r="67" spans="2:9" x14ac:dyDescent="0.25">
      <c r="B67" s="15"/>
      <c r="C67" s="15"/>
      <c r="D67" s="15" t="s">
        <v>7</v>
      </c>
      <c r="E67" s="18">
        <v>92</v>
      </c>
      <c r="F67" s="18">
        <v>1003.5</v>
      </c>
      <c r="G67" s="18">
        <v>647.35</v>
      </c>
      <c r="H67" s="21">
        <f t="shared" si="0"/>
        <v>10.907608695652174</v>
      </c>
      <c r="I67" s="21">
        <f t="shared" si="1"/>
        <v>0.6450921773791729</v>
      </c>
    </row>
    <row r="68" spans="2:9" x14ac:dyDescent="0.25">
      <c r="B68" s="15"/>
      <c r="C68" s="15"/>
      <c r="D68" s="15" t="s">
        <v>8</v>
      </c>
      <c r="E68" s="18">
        <v>135</v>
      </c>
      <c r="F68" s="18">
        <v>1266.5</v>
      </c>
      <c r="G68" s="18">
        <v>1348.15</v>
      </c>
      <c r="H68" s="21">
        <f t="shared" si="0"/>
        <v>9.3814814814814813</v>
      </c>
      <c r="I68" s="21">
        <f t="shared" si="1"/>
        <v>1.0644690090801423</v>
      </c>
    </row>
    <row r="69" spans="2:9" x14ac:dyDescent="0.25">
      <c r="B69" s="15"/>
      <c r="C69" s="15"/>
      <c r="D69" s="15" t="s">
        <v>9</v>
      </c>
      <c r="E69" s="18">
        <v>148</v>
      </c>
      <c r="F69" s="18">
        <v>1260.5</v>
      </c>
      <c r="G69" s="18">
        <v>1416.75</v>
      </c>
      <c r="H69" s="21">
        <f t="shared" si="0"/>
        <v>8.5168918918918912</v>
      </c>
      <c r="I69" s="21">
        <f t="shared" si="1"/>
        <v>1.1239587465291552</v>
      </c>
    </row>
    <row r="70" spans="2:9" x14ac:dyDescent="0.25">
      <c r="B70" s="15"/>
      <c r="C70" s="15"/>
      <c r="D70" s="15" t="s">
        <v>10</v>
      </c>
      <c r="E70" s="18">
        <v>113</v>
      </c>
      <c r="F70" s="18">
        <v>944</v>
      </c>
      <c r="G70" s="18">
        <v>789.6</v>
      </c>
      <c r="H70" s="21">
        <f t="shared" si="0"/>
        <v>8.3539823008849563</v>
      </c>
      <c r="I70" s="21">
        <f t="shared" si="1"/>
        <v>0.83644067796610166</v>
      </c>
    </row>
    <row r="71" spans="2:9" x14ac:dyDescent="0.25">
      <c r="B71" s="15"/>
      <c r="C71" s="15"/>
      <c r="D71" s="15" t="s">
        <v>11</v>
      </c>
      <c r="E71" s="18">
        <v>154</v>
      </c>
      <c r="F71" s="18">
        <v>1426</v>
      </c>
      <c r="G71" s="18">
        <v>1168.3</v>
      </c>
      <c r="H71" s="21">
        <f t="shared" ref="H71:H134" si="3">+IF(E71=0,0,F71/E71)</f>
        <v>9.2597402597402603</v>
      </c>
      <c r="I71" s="21">
        <f t="shared" ref="I71:I134" si="4">+IF(F71=0,0,G71/F71)</f>
        <v>0.81928471248246837</v>
      </c>
    </row>
    <row r="72" spans="2:9" x14ac:dyDescent="0.25">
      <c r="B72" s="15"/>
      <c r="C72" s="16" t="s">
        <v>89</v>
      </c>
      <c r="D72" s="16"/>
      <c r="E72" s="17">
        <v>208</v>
      </c>
      <c r="F72" s="17">
        <v>2002.9</v>
      </c>
      <c r="G72" s="17">
        <v>1829.8400000000001</v>
      </c>
      <c r="H72" s="22">
        <f>+AVERAGE(H73:H77)</f>
        <v>9.5122000185727877</v>
      </c>
      <c r="I72" s="22">
        <f>+AVERAGE(I73:I77)</f>
        <v>0.9067584130526638</v>
      </c>
    </row>
    <row r="73" spans="2:9" x14ac:dyDescent="0.25">
      <c r="B73" s="15"/>
      <c r="C73" s="15"/>
      <c r="D73" s="15" t="s">
        <v>7</v>
      </c>
      <c r="E73" s="18">
        <v>165</v>
      </c>
      <c r="F73" s="18">
        <v>1633.5</v>
      </c>
      <c r="G73" s="18">
        <v>1306.8000000000002</v>
      </c>
      <c r="H73" s="21">
        <f t="shared" si="3"/>
        <v>9.9</v>
      </c>
      <c r="I73" s="21">
        <f t="shared" si="4"/>
        <v>0.80000000000000016</v>
      </c>
    </row>
    <row r="74" spans="2:9" x14ac:dyDescent="0.25">
      <c r="B74" s="15"/>
      <c r="C74" s="15"/>
      <c r="D74" s="15" t="s">
        <v>8</v>
      </c>
      <c r="E74" s="18">
        <v>305</v>
      </c>
      <c r="F74" s="18">
        <v>2894</v>
      </c>
      <c r="G74" s="18">
        <v>2699.4</v>
      </c>
      <c r="H74" s="21">
        <f t="shared" si="3"/>
        <v>9.4885245901639337</v>
      </c>
      <c r="I74" s="21">
        <f t="shared" si="4"/>
        <v>0.93275742916378712</v>
      </c>
    </row>
    <row r="75" spans="2:9" x14ac:dyDescent="0.25">
      <c r="B75" s="15"/>
      <c r="C75" s="15"/>
      <c r="D75" s="15" t="s">
        <v>9</v>
      </c>
      <c r="E75" s="18">
        <v>214</v>
      </c>
      <c r="F75" s="18">
        <v>1826.5</v>
      </c>
      <c r="G75" s="18">
        <v>2027.1499999999999</v>
      </c>
      <c r="H75" s="21">
        <f t="shared" si="3"/>
        <v>8.5350467289719631</v>
      </c>
      <c r="I75" s="21">
        <f t="shared" si="4"/>
        <v>1.1098549137695044</v>
      </c>
    </row>
    <row r="76" spans="2:9" x14ac:dyDescent="0.25">
      <c r="B76" s="15"/>
      <c r="C76" s="15"/>
      <c r="D76" s="15" t="s">
        <v>10</v>
      </c>
      <c r="E76" s="18">
        <v>133</v>
      </c>
      <c r="F76" s="18">
        <v>1062</v>
      </c>
      <c r="G76" s="18">
        <v>883.8</v>
      </c>
      <c r="H76" s="21">
        <f t="shared" si="3"/>
        <v>7.9849624060150379</v>
      </c>
      <c r="I76" s="21">
        <f t="shared" si="4"/>
        <v>0.83220338983050846</v>
      </c>
    </row>
    <row r="77" spans="2:9" x14ac:dyDescent="0.25">
      <c r="B77" s="15"/>
      <c r="C77" s="15"/>
      <c r="D77" s="15" t="s">
        <v>11</v>
      </c>
      <c r="E77" s="18">
        <v>223</v>
      </c>
      <c r="F77" s="18">
        <v>2598.5</v>
      </c>
      <c r="G77" s="18">
        <v>2232.0500000000002</v>
      </c>
      <c r="H77" s="21">
        <f t="shared" si="3"/>
        <v>11.652466367713005</v>
      </c>
      <c r="I77" s="21">
        <f t="shared" si="4"/>
        <v>0.85897633249951899</v>
      </c>
    </row>
    <row r="78" spans="2:9" x14ac:dyDescent="0.25">
      <c r="B78" s="15"/>
      <c r="C78" s="16" t="s">
        <v>90</v>
      </c>
      <c r="D78" s="16"/>
      <c r="E78" s="17">
        <f>+(E79+E80)/5</f>
        <v>54</v>
      </c>
      <c r="F78" s="17">
        <f t="shared" ref="F78:I78" si="5">+(F79+F80)/5</f>
        <v>432</v>
      </c>
      <c r="G78" s="17">
        <f t="shared" si="5"/>
        <v>327.60000000000002</v>
      </c>
      <c r="H78" s="17">
        <f t="shared" si="5"/>
        <v>3.2</v>
      </c>
      <c r="I78" s="17">
        <f t="shared" si="5"/>
        <v>0.32566917293233077</v>
      </c>
    </row>
    <row r="79" spans="2:9" x14ac:dyDescent="0.25">
      <c r="B79" s="15"/>
      <c r="C79" s="15"/>
      <c r="D79" s="15" t="s">
        <v>7</v>
      </c>
      <c r="E79" s="18">
        <v>175</v>
      </c>
      <c r="F79" s="18">
        <v>1400</v>
      </c>
      <c r="G79" s="18">
        <v>876</v>
      </c>
      <c r="H79" s="21">
        <f t="shared" si="3"/>
        <v>8</v>
      </c>
      <c r="I79" s="21">
        <f t="shared" si="4"/>
        <v>0.62571428571428567</v>
      </c>
    </row>
    <row r="80" spans="2:9" x14ac:dyDescent="0.25">
      <c r="B80" s="15"/>
      <c r="C80" s="15"/>
      <c r="D80" s="15" t="s">
        <v>8</v>
      </c>
      <c r="E80" s="18">
        <v>95</v>
      </c>
      <c r="F80" s="18">
        <v>760</v>
      </c>
      <c r="G80" s="18">
        <v>762</v>
      </c>
      <c r="H80" s="21">
        <f t="shared" si="3"/>
        <v>8</v>
      </c>
      <c r="I80" s="21">
        <f t="shared" si="4"/>
        <v>1.0026315789473683</v>
      </c>
    </row>
    <row r="81" spans="2:9" x14ac:dyDescent="0.25">
      <c r="B81" s="15"/>
      <c r="C81" s="16" t="s">
        <v>91</v>
      </c>
      <c r="D81" s="16"/>
      <c r="E81" s="17">
        <v>145.80000000000001</v>
      </c>
      <c r="F81" s="17">
        <v>1032.4000000000001</v>
      </c>
      <c r="G81" s="17">
        <v>956.71999999999991</v>
      </c>
      <c r="H81" s="22">
        <f>+AVERAGE(H82:H86)</f>
        <v>7.0883660646693913</v>
      </c>
      <c r="I81" s="22">
        <f>+AVERAGE(I82:I86)</f>
        <v>0.95298550569164697</v>
      </c>
    </row>
    <row r="82" spans="2:9" x14ac:dyDescent="0.25">
      <c r="B82" s="15"/>
      <c r="C82" s="15"/>
      <c r="D82" s="15" t="s">
        <v>7</v>
      </c>
      <c r="E82" s="18">
        <v>180</v>
      </c>
      <c r="F82" s="18">
        <v>1314</v>
      </c>
      <c r="G82" s="18">
        <v>761.1</v>
      </c>
      <c r="H82" s="21">
        <f t="shared" si="3"/>
        <v>7.3</v>
      </c>
      <c r="I82" s="21">
        <f t="shared" si="4"/>
        <v>0.57922374429223744</v>
      </c>
    </row>
    <row r="83" spans="2:9" x14ac:dyDescent="0.25">
      <c r="B83" s="15"/>
      <c r="C83" s="15"/>
      <c r="D83" s="15" t="s">
        <v>8</v>
      </c>
      <c r="E83" s="18">
        <v>158</v>
      </c>
      <c r="F83" s="18">
        <v>1182</v>
      </c>
      <c r="G83" s="18">
        <v>1271.8000000000002</v>
      </c>
      <c r="H83" s="21">
        <f t="shared" si="3"/>
        <v>7.481012658227848</v>
      </c>
      <c r="I83" s="21">
        <f t="shared" si="4"/>
        <v>1.0759729272419629</v>
      </c>
    </row>
    <row r="84" spans="2:9" x14ac:dyDescent="0.25">
      <c r="B84" s="15"/>
      <c r="C84" s="15"/>
      <c r="D84" s="15" t="s">
        <v>9</v>
      </c>
      <c r="E84" s="18">
        <v>139</v>
      </c>
      <c r="F84" s="18">
        <v>945</v>
      </c>
      <c r="G84" s="18">
        <v>1369.5</v>
      </c>
      <c r="H84" s="21">
        <f t="shared" si="3"/>
        <v>6.7985611510791371</v>
      </c>
      <c r="I84" s="21">
        <f t="shared" si="4"/>
        <v>1.4492063492063492</v>
      </c>
    </row>
    <row r="85" spans="2:9" x14ac:dyDescent="0.25">
      <c r="B85" s="15"/>
      <c r="C85" s="15"/>
      <c r="D85" s="15" t="s">
        <v>10</v>
      </c>
      <c r="E85" s="18">
        <v>134</v>
      </c>
      <c r="F85" s="18">
        <v>714</v>
      </c>
      <c r="G85" s="18">
        <v>709</v>
      </c>
      <c r="H85" s="21">
        <f t="shared" si="3"/>
        <v>5.3283582089552235</v>
      </c>
      <c r="I85" s="21">
        <f t="shared" si="4"/>
        <v>0.99299719887955185</v>
      </c>
    </row>
    <row r="86" spans="2:9" x14ac:dyDescent="0.25">
      <c r="B86" s="15"/>
      <c r="C86" s="15"/>
      <c r="D86" s="15" t="s">
        <v>11</v>
      </c>
      <c r="E86" s="18">
        <v>118</v>
      </c>
      <c r="F86" s="18">
        <v>1007</v>
      </c>
      <c r="G86" s="18">
        <v>672.2</v>
      </c>
      <c r="H86" s="21">
        <f t="shared" si="3"/>
        <v>8.5338983050847457</v>
      </c>
      <c r="I86" s="21">
        <f t="shared" si="4"/>
        <v>0.66752730883813316</v>
      </c>
    </row>
    <row r="87" spans="2:9" x14ac:dyDescent="0.25">
      <c r="B87" s="15"/>
      <c r="C87" s="16" t="s">
        <v>92</v>
      </c>
      <c r="D87" s="16"/>
      <c r="E87" s="17">
        <v>789</v>
      </c>
      <c r="F87" s="17">
        <v>7860.26</v>
      </c>
      <c r="G87" s="17">
        <v>5941.8720000000003</v>
      </c>
      <c r="H87" s="22">
        <f>+AVERAGE(H88:H92)</f>
        <v>10.097621301854952</v>
      </c>
      <c r="I87" s="22">
        <f>+AVERAGE(I88:I92)</f>
        <v>0.76878575229147805</v>
      </c>
    </row>
    <row r="88" spans="2:9" x14ac:dyDescent="0.25">
      <c r="B88" s="15"/>
      <c r="C88" s="15"/>
      <c r="D88" s="15" t="s">
        <v>7</v>
      </c>
      <c r="E88" s="18">
        <v>882</v>
      </c>
      <c r="F88" s="18">
        <v>10154</v>
      </c>
      <c r="G88" s="18">
        <v>6469.9</v>
      </c>
      <c r="H88" s="21">
        <f t="shared" si="3"/>
        <v>11.512471655328799</v>
      </c>
      <c r="I88" s="21">
        <f t="shared" si="4"/>
        <v>0.63717746700807565</v>
      </c>
    </row>
    <row r="89" spans="2:9" x14ac:dyDescent="0.25">
      <c r="B89" s="15"/>
      <c r="C89" s="15"/>
      <c r="D89" s="15" t="s">
        <v>8</v>
      </c>
      <c r="E89" s="18">
        <v>506</v>
      </c>
      <c r="F89" s="18">
        <v>6005</v>
      </c>
      <c r="G89" s="18">
        <v>4485.2999999999993</v>
      </c>
      <c r="H89" s="21">
        <f t="shared" si="3"/>
        <v>11.867588932806324</v>
      </c>
      <c r="I89" s="21">
        <f t="shared" si="4"/>
        <v>0.74692756036636121</v>
      </c>
    </row>
    <row r="90" spans="2:9" x14ac:dyDescent="0.25">
      <c r="B90" s="15"/>
      <c r="C90" s="15"/>
      <c r="D90" s="15" t="s">
        <v>9</v>
      </c>
      <c r="E90" s="18">
        <v>863</v>
      </c>
      <c r="F90" s="18">
        <v>6387.5</v>
      </c>
      <c r="G90" s="18">
        <v>6208.2</v>
      </c>
      <c r="H90" s="21">
        <f t="shared" si="3"/>
        <v>7.4015063731170336</v>
      </c>
      <c r="I90" s="21">
        <f t="shared" si="4"/>
        <v>0.97192954990215263</v>
      </c>
    </row>
    <row r="91" spans="2:9" x14ac:dyDescent="0.25">
      <c r="B91" s="15"/>
      <c r="C91" s="15"/>
      <c r="D91" s="15" t="s">
        <v>10</v>
      </c>
      <c r="E91" s="18">
        <v>944</v>
      </c>
      <c r="F91" s="18">
        <v>9609.7999999999993</v>
      </c>
      <c r="G91" s="18">
        <v>7466.06</v>
      </c>
      <c r="H91" s="21">
        <f t="shared" si="3"/>
        <v>10.179872881355932</v>
      </c>
      <c r="I91" s="21">
        <f t="shared" si="4"/>
        <v>0.776921475993257</v>
      </c>
    </row>
    <row r="92" spans="2:9" x14ac:dyDescent="0.25">
      <c r="B92" s="15"/>
      <c r="C92" s="15"/>
      <c r="D92" s="15" t="s">
        <v>11</v>
      </c>
      <c r="E92" s="18">
        <v>750</v>
      </c>
      <c r="F92" s="18">
        <v>7145</v>
      </c>
      <c r="G92" s="18">
        <v>5079.8999999999996</v>
      </c>
      <c r="H92" s="21">
        <f t="shared" si="3"/>
        <v>9.5266666666666673</v>
      </c>
      <c r="I92" s="21">
        <f t="shared" si="4"/>
        <v>0.71097270818754366</v>
      </c>
    </row>
    <row r="93" spans="2:9" x14ac:dyDescent="0.25">
      <c r="B93" s="15"/>
      <c r="C93" s="16" t="s">
        <v>93</v>
      </c>
      <c r="D93" s="16"/>
      <c r="E93" s="17">
        <v>81.599999999999994</v>
      </c>
      <c r="F93" s="17">
        <v>572.79999999999995</v>
      </c>
      <c r="G93" s="17">
        <v>526.95999999999992</v>
      </c>
      <c r="H93" s="22">
        <f>+AVERAGE(H94:H98)</f>
        <v>7.03068783068783</v>
      </c>
      <c r="I93" s="22">
        <f>+AVERAGE(I94:I98)</f>
        <v>0.99686269654574711</v>
      </c>
    </row>
    <row r="94" spans="2:9" x14ac:dyDescent="0.25">
      <c r="B94" s="15"/>
      <c r="C94" s="15"/>
      <c r="D94" s="15" t="s">
        <v>7</v>
      </c>
      <c r="E94" s="18">
        <v>137</v>
      </c>
      <c r="F94" s="18">
        <v>959</v>
      </c>
      <c r="G94" s="18">
        <v>671.3</v>
      </c>
      <c r="H94" s="21">
        <f t="shared" si="3"/>
        <v>7</v>
      </c>
      <c r="I94" s="21">
        <f t="shared" si="4"/>
        <v>0.7</v>
      </c>
    </row>
    <row r="95" spans="2:9" x14ac:dyDescent="0.25">
      <c r="B95" s="15"/>
      <c r="C95" s="15"/>
      <c r="D95" s="15" t="s">
        <v>8</v>
      </c>
      <c r="E95" s="18">
        <v>127</v>
      </c>
      <c r="F95" s="18">
        <v>889</v>
      </c>
      <c r="G95" s="18">
        <v>622.29999999999995</v>
      </c>
      <c r="H95" s="21">
        <f t="shared" si="3"/>
        <v>7</v>
      </c>
      <c r="I95" s="21">
        <f t="shared" si="4"/>
        <v>0.7</v>
      </c>
    </row>
    <row r="96" spans="2:9" x14ac:dyDescent="0.25">
      <c r="B96" s="15"/>
      <c r="C96" s="15"/>
      <c r="D96" s="15" t="s">
        <v>9</v>
      </c>
      <c r="E96" s="18">
        <v>28</v>
      </c>
      <c r="F96" s="18">
        <v>164</v>
      </c>
      <c r="G96" s="18">
        <v>237.6</v>
      </c>
      <c r="H96" s="21">
        <f t="shared" si="3"/>
        <v>5.8571428571428568</v>
      </c>
      <c r="I96" s="21">
        <f t="shared" si="4"/>
        <v>1.448780487804878</v>
      </c>
    </row>
    <row r="97" spans="2:9" x14ac:dyDescent="0.25">
      <c r="B97" s="15"/>
      <c r="C97" s="15"/>
      <c r="D97" s="15" t="s">
        <v>10</v>
      </c>
      <c r="E97" s="18">
        <v>108</v>
      </c>
      <c r="F97" s="18">
        <v>788</v>
      </c>
      <c r="G97" s="18">
        <v>1052.4000000000001</v>
      </c>
      <c r="H97" s="21">
        <f t="shared" si="3"/>
        <v>7.2962962962962967</v>
      </c>
      <c r="I97" s="21">
        <f t="shared" si="4"/>
        <v>1.3355329949238579</v>
      </c>
    </row>
    <row r="98" spans="2:9" x14ac:dyDescent="0.25">
      <c r="B98" s="15"/>
      <c r="C98" s="15"/>
      <c r="D98" s="15" t="s">
        <v>11</v>
      </c>
      <c r="E98" s="18">
        <v>8</v>
      </c>
      <c r="F98" s="18">
        <v>64</v>
      </c>
      <c r="G98" s="18">
        <v>51.2</v>
      </c>
      <c r="H98" s="21">
        <f t="shared" si="3"/>
        <v>8</v>
      </c>
      <c r="I98" s="21">
        <f t="shared" si="4"/>
        <v>0.8</v>
      </c>
    </row>
    <row r="99" spans="2:9" x14ac:dyDescent="0.25">
      <c r="B99" s="24" t="s">
        <v>74</v>
      </c>
      <c r="C99" s="14"/>
      <c r="D99" s="14"/>
      <c r="E99" s="25">
        <f>+E100+E106+E112+E118+E124+E130+E136+E142+E148+E154+E160+E166</f>
        <v>3644.2</v>
      </c>
      <c r="F99" s="25">
        <f t="shared" ref="F99:G99" si="6">+F100+F106+F112+F118+F124+F130+F136+F142+F148+F154+F160+F166</f>
        <v>30162.34</v>
      </c>
      <c r="G99" s="25">
        <f t="shared" si="6"/>
        <v>23757.007999999998</v>
      </c>
      <c r="H99" s="23">
        <f>+F99/E99</f>
        <v>8.2768069809560405</v>
      </c>
      <c r="I99" s="23">
        <f>+G99/F99</f>
        <v>0.78763809439188071</v>
      </c>
    </row>
    <row r="100" spans="2:9" x14ac:dyDescent="0.25">
      <c r="B100" s="15"/>
      <c r="C100" s="16" t="s">
        <v>74</v>
      </c>
      <c r="D100" s="16"/>
      <c r="E100" s="17">
        <v>371</v>
      </c>
      <c r="F100" s="17">
        <v>3039.84</v>
      </c>
      <c r="G100" s="17">
        <v>2407.1680000000001</v>
      </c>
      <c r="H100" s="22">
        <f>+AVERAGE(H101:H105)</f>
        <v>8.1398059460156738</v>
      </c>
      <c r="I100" s="22">
        <f>+AVERAGE(I101:I105)</f>
        <v>0.86526524315931896</v>
      </c>
    </row>
    <row r="101" spans="2:9" x14ac:dyDescent="0.25">
      <c r="B101" s="15"/>
      <c r="C101" s="15"/>
      <c r="D101" s="15" t="s">
        <v>7</v>
      </c>
      <c r="E101" s="18">
        <v>481</v>
      </c>
      <c r="F101" s="18">
        <v>4332.7</v>
      </c>
      <c r="G101" s="18">
        <v>2446.54</v>
      </c>
      <c r="H101" s="21">
        <f t="shared" si="3"/>
        <v>9.0076923076923077</v>
      </c>
      <c r="I101" s="21">
        <f t="shared" si="4"/>
        <v>0.5646686823458813</v>
      </c>
    </row>
    <row r="102" spans="2:9" x14ac:dyDescent="0.25">
      <c r="B102" s="15"/>
      <c r="C102" s="15"/>
      <c r="D102" s="15" t="s">
        <v>8</v>
      </c>
      <c r="E102" s="18">
        <v>281</v>
      </c>
      <c r="F102" s="18">
        <v>2444</v>
      </c>
      <c r="G102" s="18">
        <v>2206.1999999999998</v>
      </c>
      <c r="H102" s="21">
        <f t="shared" si="3"/>
        <v>8.697508896797153</v>
      </c>
      <c r="I102" s="21">
        <f t="shared" si="4"/>
        <v>0.90270049099836325</v>
      </c>
    </row>
    <row r="103" spans="2:9" x14ac:dyDescent="0.25">
      <c r="B103" s="15"/>
      <c r="C103" s="15"/>
      <c r="D103" s="15" t="s">
        <v>9</v>
      </c>
      <c r="E103" s="18">
        <v>291</v>
      </c>
      <c r="F103" s="18">
        <v>2166.5</v>
      </c>
      <c r="G103" s="18">
        <v>2965.5</v>
      </c>
      <c r="H103" s="21">
        <f t="shared" si="3"/>
        <v>7.4450171821305844</v>
      </c>
      <c r="I103" s="21">
        <f t="shared" si="4"/>
        <v>1.3687975998153703</v>
      </c>
    </row>
    <row r="104" spans="2:9" x14ac:dyDescent="0.25">
      <c r="B104" s="15"/>
      <c r="C104" s="15"/>
      <c r="D104" s="15" t="s">
        <v>10</v>
      </c>
      <c r="E104" s="18">
        <v>317</v>
      </c>
      <c r="F104" s="18">
        <v>2425</v>
      </c>
      <c r="G104" s="18">
        <v>2227</v>
      </c>
      <c r="H104" s="21">
        <f t="shared" si="3"/>
        <v>7.6498422712933758</v>
      </c>
      <c r="I104" s="21">
        <f t="shared" si="4"/>
        <v>0.91835051546391755</v>
      </c>
    </row>
    <row r="105" spans="2:9" x14ac:dyDescent="0.25">
      <c r="B105" s="15"/>
      <c r="C105" s="15"/>
      <c r="D105" s="15" t="s">
        <v>11</v>
      </c>
      <c r="E105" s="18">
        <v>485</v>
      </c>
      <c r="F105" s="18">
        <v>3831</v>
      </c>
      <c r="G105" s="18">
        <v>2190.6</v>
      </c>
      <c r="H105" s="21">
        <f t="shared" si="3"/>
        <v>7.8989690721649488</v>
      </c>
      <c r="I105" s="21">
        <f t="shared" si="4"/>
        <v>0.57180892717306187</v>
      </c>
    </row>
    <row r="106" spans="2:9" x14ac:dyDescent="0.25">
      <c r="B106" s="15"/>
      <c r="C106" s="16" t="s">
        <v>94</v>
      </c>
      <c r="D106" s="16"/>
      <c r="E106" s="17">
        <v>261.39999999999998</v>
      </c>
      <c r="F106" s="17">
        <v>2133.6</v>
      </c>
      <c r="G106" s="17">
        <v>1488.9199999999998</v>
      </c>
      <c r="H106" s="22">
        <f>+AVERAGE(H107:H111)</f>
        <v>8.064229652839856</v>
      </c>
      <c r="I106" s="22">
        <f>+AVERAGE(I107:I111)</f>
        <v>0.76427048614210835</v>
      </c>
    </row>
    <row r="107" spans="2:9" x14ac:dyDescent="0.25">
      <c r="B107" s="15"/>
      <c r="C107" s="15"/>
      <c r="D107" s="15" t="s">
        <v>7</v>
      </c>
      <c r="E107" s="18">
        <v>333</v>
      </c>
      <c r="F107" s="18">
        <v>3033</v>
      </c>
      <c r="G107" s="18">
        <v>1398.6</v>
      </c>
      <c r="H107" s="21">
        <f t="shared" si="3"/>
        <v>9.1081081081081088</v>
      </c>
      <c r="I107" s="21">
        <f t="shared" si="4"/>
        <v>0.46112759643916912</v>
      </c>
    </row>
    <row r="108" spans="2:9" x14ac:dyDescent="0.25">
      <c r="B108" s="15"/>
      <c r="C108" s="15"/>
      <c r="D108" s="15" t="s">
        <v>8</v>
      </c>
      <c r="E108" s="18">
        <v>248</v>
      </c>
      <c r="F108" s="18">
        <v>2075</v>
      </c>
      <c r="G108" s="18">
        <v>1475.5</v>
      </c>
      <c r="H108" s="21">
        <f t="shared" si="3"/>
        <v>8.366935483870968</v>
      </c>
      <c r="I108" s="21">
        <f t="shared" si="4"/>
        <v>0.71108433734939758</v>
      </c>
    </row>
    <row r="109" spans="2:9" x14ac:dyDescent="0.25">
      <c r="B109" s="15"/>
      <c r="C109" s="15"/>
      <c r="D109" s="15" t="s">
        <v>9</v>
      </c>
      <c r="E109" s="18">
        <v>200</v>
      </c>
      <c r="F109" s="18">
        <v>1459</v>
      </c>
      <c r="G109" s="18">
        <v>1931.1999999999998</v>
      </c>
      <c r="H109" s="21">
        <f t="shared" si="3"/>
        <v>7.2949999999999999</v>
      </c>
      <c r="I109" s="21">
        <f t="shared" si="4"/>
        <v>1.3236463331048662</v>
      </c>
    </row>
    <row r="110" spans="2:9" x14ac:dyDescent="0.25">
      <c r="B110" s="15"/>
      <c r="C110" s="15"/>
      <c r="D110" s="15" t="s">
        <v>10</v>
      </c>
      <c r="E110" s="18">
        <v>251</v>
      </c>
      <c r="F110" s="18">
        <v>1836</v>
      </c>
      <c r="G110" s="18">
        <v>1553.3000000000002</v>
      </c>
      <c r="H110" s="21">
        <f t="shared" si="3"/>
        <v>7.3147410358565734</v>
      </c>
      <c r="I110" s="21">
        <f t="shared" si="4"/>
        <v>0.84602396514161227</v>
      </c>
    </row>
    <row r="111" spans="2:9" x14ac:dyDescent="0.25">
      <c r="B111" s="15"/>
      <c r="C111" s="15"/>
      <c r="D111" s="15" t="s">
        <v>11</v>
      </c>
      <c r="E111" s="18">
        <v>275</v>
      </c>
      <c r="F111" s="18">
        <v>2265</v>
      </c>
      <c r="G111" s="18">
        <v>1086</v>
      </c>
      <c r="H111" s="21">
        <f t="shared" si="3"/>
        <v>8.2363636363636363</v>
      </c>
      <c r="I111" s="21">
        <f t="shared" si="4"/>
        <v>0.47947019867549667</v>
      </c>
    </row>
    <row r="112" spans="2:9" x14ac:dyDescent="0.25">
      <c r="B112" s="15"/>
      <c r="C112" s="16" t="s">
        <v>95</v>
      </c>
      <c r="D112" s="16"/>
      <c r="E112" s="17">
        <v>300.39999999999998</v>
      </c>
      <c r="F112" s="17">
        <v>2449</v>
      </c>
      <c r="G112" s="17">
        <v>1736.1200000000001</v>
      </c>
      <c r="H112" s="22">
        <f>+AVERAGE(H113:H117)</f>
        <v>8.0572576287912234</v>
      </c>
      <c r="I112" s="22">
        <f>+AVERAGE(I113:I117)</f>
        <v>0.78219528516190173</v>
      </c>
    </row>
    <row r="113" spans="2:9" x14ac:dyDescent="0.25">
      <c r="B113" s="15"/>
      <c r="C113" s="15"/>
      <c r="D113" s="15" t="s">
        <v>7</v>
      </c>
      <c r="E113" s="18">
        <v>414</v>
      </c>
      <c r="F113" s="18">
        <v>3708.5</v>
      </c>
      <c r="G113" s="18">
        <v>1743.75</v>
      </c>
      <c r="H113" s="21">
        <f t="shared" si="3"/>
        <v>8.9577294685990339</v>
      </c>
      <c r="I113" s="21">
        <f t="shared" si="4"/>
        <v>0.47020358635566939</v>
      </c>
    </row>
    <row r="114" spans="2:9" x14ac:dyDescent="0.25">
      <c r="B114" s="15"/>
      <c r="C114" s="15"/>
      <c r="D114" s="15" t="s">
        <v>8</v>
      </c>
      <c r="E114" s="18">
        <v>258</v>
      </c>
      <c r="F114" s="18">
        <v>2185.5</v>
      </c>
      <c r="G114" s="18">
        <v>1756.75</v>
      </c>
      <c r="H114" s="21">
        <f t="shared" si="3"/>
        <v>8.470930232558139</v>
      </c>
      <c r="I114" s="21">
        <f t="shared" si="4"/>
        <v>0.80382063601006637</v>
      </c>
    </row>
    <row r="115" spans="2:9" x14ac:dyDescent="0.25">
      <c r="B115" s="15"/>
      <c r="C115" s="15"/>
      <c r="D115" s="15" t="s">
        <v>9</v>
      </c>
      <c r="E115" s="18">
        <v>227</v>
      </c>
      <c r="F115" s="18">
        <v>1670</v>
      </c>
      <c r="G115" s="18">
        <v>2262.4</v>
      </c>
      <c r="H115" s="21">
        <f t="shared" si="3"/>
        <v>7.356828193832599</v>
      </c>
      <c r="I115" s="21">
        <f t="shared" si="4"/>
        <v>1.3547305389221558</v>
      </c>
    </row>
    <row r="116" spans="2:9" x14ac:dyDescent="0.25">
      <c r="B116" s="15"/>
      <c r="C116" s="15"/>
      <c r="D116" s="15" t="s">
        <v>10</v>
      </c>
      <c r="E116" s="18">
        <v>271</v>
      </c>
      <c r="F116" s="18">
        <v>2067</v>
      </c>
      <c r="G116" s="18">
        <v>1640.1</v>
      </c>
      <c r="H116" s="21">
        <f t="shared" si="3"/>
        <v>7.6273062730627306</v>
      </c>
      <c r="I116" s="21">
        <f t="shared" si="4"/>
        <v>0.79346879535558779</v>
      </c>
    </row>
    <row r="117" spans="2:9" x14ac:dyDescent="0.25">
      <c r="B117" s="15"/>
      <c r="C117" s="15"/>
      <c r="D117" s="15" t="s">
        <v>11</v>
      </c>
      <c r="E117" s="18">
        <v>332</v>
      </c>
      <c r="F117" s="18">
        <v>2614</v>
      </c>
      <c r="G117" s="18">
        <v>1277.5999999999999</v>
      </c>
      <c r="H117" s="21">
        <f t="shared" si="3"/>
        <v>7.8734939759036147</v>
      </c>
      <c r="I117" s="21">
        <f t="shared" si="4"/>
        <v>0.48875286916602906</v>
      </c>
    </row>
    <row r="118" spans="2:9" x14ac:dyDescent="0.25">
      <c r="B118" s="15"/>
      <c r="C118" s="16" t="s">
        <v>96</v>
      </c>
      <c r="D118" s="16"/>
      <c r="E118" s="17">
        <v>603</v>
      </c>
      <c r="F118" s="17">
        <v>4959.3</v>
      </c>
      <c r="G118" s="17">
        <v>3797.5800000000004</v>
      </c>
      <c r="H118" s="22">
        <f>+AVERAGE(H119:H123)</f>
        <v>8.1707006280089391</v>
      </c>
      <c r="I118" s="22">
        <f>+AVERAGE(I119:I123)</f>
        <v>0.8260920615590569</v>
      </c>
    </row>
    <row r="119" spans="2:9" x14ac:dyDescent="0.25">
      <c r="B119" s="15"/>
      <c r="C119" s="15"/>
      <c r="D119" s="15" t="s">
        <v>7</v>
      </c>
      <c r="E119" s="18">
        <v>705</v>
      </c>
      <c r="F119" s="18">
        <v>6314</v>
      </c>
      <c r="G119" s="18">
        <v>3185.8</v>
      </c>
      <c r="H119" s="21">
        <f t="shared" si="3"/>
        <v>8.9560283687943265</v>
      </c>
      <c r="I119" s="21">
        <f t="shared" si="4"/>
        <v>0.50456129236617042</v>
      </c>
    </row>
    <row r="120" spans="2:9" x14ac:dyDescent="0.25">
      <c r="B120" s="15"/>
      <c r="C120" s="15"/>
      <c r="D120" s="15" t="s">
        <v>8</v>
      </c>
      <c r="E120" s="18">
        <v>459</v>
      </c>
      <c r="F120" s="18">
        <v>3986.5</v>
      </c>
      <c r="G120" s="18">
        <v>3842</v>
      </c>
      <c r="H120" s="21">
        <f t="shared" si="3"/>
        <v>8.6851851851851851</v>
      </c>
      <c r="I120" s="21">
        <f t="shared" si="4"/>
        <v>0.96375266524520253</v>
      </c>
    </row>
    <row r="121" spans="2:9" x14ac:dyDescent="0.25">
      <c r="B121" s="15"/>
      <c r="C121" s="15"/>
      <c r="D121" s="15" t="s">
        <v>9</v>
      </c>
      <c r="E121" s="18">
        <v>524</v>
      </c>
      <c r="F121" s="18">
        <v>3877</v>
      </c>
      <c r="G121" s="18">
        <v>4981.2</v>
      </c>
      <c r="H121" s="21">
        <f t="shared" si="3"/>
        <v>7.3988549618320612</v>
      </c>
      <c r="I121" s="21">
        <f t="shared" si="4"/>
        <v>1.2848078411142636</v>
      </c>
    </row>
    <row r="122" spans="2:9" x14ac:dyDescent="0.25">
      <c r="B122" s="15"/>
      <c r="C122" s="15"/>
      <c r="D122" s="15" t="s">
        <v>10</v>
      </c>
      <c r="E122" s="18">
        <v>512</v>
      </c>
      <c r="F122" s="18">
        <v>3834</v>
      </c>
      <c r="G122" s="18">
        <v>3074.4</v>
      </c>
      <c r="H122" s="21">
        <f t="shared" si="3"/>
        <v>7.48828125</v>
      </c>
      <c r="I122" s="21">
        <f t="shared" si="4"/>
        <v>0.80187793427230047</v>
      </c>
    </row>
    <row r="123" spans="2:9" x14ac:dyDescent="0.25">
      <c r="B123" s="15"/>
      <c r="C123" s="15"/>
      <c r="D123" s="15" t="s">
        <v>11</v>
      </c>
      <c r="E123" s="18">
        <v>815</v>
      </c>
      <c r="F123" s="18">
        <v>6785</v>
      </c>
      <c r="G123" s="18">
        <v>3904.5</v>
      </c>
      <c r="H123" s="21">
        <f t="shared" si="3"/>
        <v>8.3251533742331283</v>
      </c>
      <c r="I123" s="21">
        <f t="shared" si="4"/>
        <v>0.57546057479734714</v>
      </c>
    </row>
    <row r="124" spans="2:9" x14ac:dyDescent="0.25">
      <c r="B124" s="15"/>
      <c r="C124" s="16" t="s">
        <v>97</v>
      </c>
      <c r="D124" s="16"/>
      <c r="E124" s="17">
        <v>11.6</v>
      </c>
      <c r="F124" s="17">
        <v>84.4</v>
      </c>
      <c r="G124" s="17">
        <v>60.56</v>
      </c>
      <c r="H124" s="22">
        <f>+AVERAGE(H125:H129)</f>
        <v>7.1995143745143739</v>
      </c>
      <c r="I124" s="22">
        <f>+AVERAGE(I125:I129)</f>
        <v>0.78407431520223181</v>
      </c>
    </row>
    <row r="125" spans="2:9" x14ac:dyDescent="0.25">
      <c r="B125" s="15"/>
      <c r="C125" s="15"/>
      <c r="D125" s="15" t="s">
        <v>7</v>
      </c>
      <c r="E125" s="18">
        <v>13</v>
      </c>
      <c r="F125" s="18">
        <v>103</v>
      </c>
      <c r="G125" s="18">
        <v>60.099999999999994</v>
      </c>
      <c r="H125" s="21">
        <f t="shared" si="3"/>
        <v>7.9230769230769234</v>
      </c>
      <c r="I125" s="21">
        <f t="shared" si="4"/>
        <v>0.58349514563106786</v>
      </c>
    </row>
    <row r="126" spans="2:9" x14ac:dyDescent="0.25">
      <c r="B126" s="15"/>
      <c r="C126" s="15"/>
      <c r="D126" s="15" t="s">
        <v>8</v>
      </c>
      <c r="E126" s="18">
        <v>11</v>
      </c>
      <c r="F126" s="18">
        <v>90.5</v>
      </c>
      <c r="G126" s="18">
        <v>59</v>
      </c>
      <c r="H126" s="21">
        <f t="shared" si="3"/>
        <v>8.2272727272727266</v>
      </c>
      <c r="I126" s="21">
        <f t="shared" si="4"/>
        <v>0.65193370165745856</v>
      </c>
    </row>
    <row r="127" spans="2:9" x14ac:dyDescent="0.25">
      <c r="B127" s="15"/>
      <c r="C127" s="15"/>
      <c r="D127" s="15" t="s">
        <v>9</v>
      </c>
      <c r="E127" s="18">
        <v>9</v>
      </c>
      <c r="F127" s="18">
        <v>60.5</v>
      </c>
      <c r="G127" s="18">
        <v>76.2</v>
      </c>
      <c r="H127" s="21">
        <f t="shared" si="3"/>
        <v>6.7222222222222223</v>
      </c>
      <c r="I127" s="21">
        <f t="shared" si="4"/>
        <v>1.2595041322314051</v>
      </c>
    </row>
    <row r="128" spans="2:9" x14ac:dyDescent="0.25">
      <c r="B128" s="15"/>
      <c r="C128" s="15"/>
      <c r="D128" s="15" t="s">
        <v>10</v>
      </c>
      <c r="E128" s="18">
        <v>9</v>
      </c>
      <c r="F128" s="18">
        <v>54</v>
      </c>
      <c r="G128" s="18">
        <v>49.5</v>
      </c>
      <c r="H128" s="21">
        <f t="shared" si="3"/>
        <v>6</v>
      </c>
      <c r="I128" s="21">
        <f t="shared" si="4"/>
        <v>0.91666666666666663</v>
      </c>
    </row>
    <row r="129" spans="2:9" x14ac:dyDescent="0.25">
      <c r="B129" s="15"/>
      <c r="C129" s="15"/>
      <c r="D129" s="15" t="s">
        <v>11</v>
      </c>
      <c r="E129" s="18">
        <v>16</v>
      </c>
      <c r="F129" s="18">
        <v>114</v>
      </c>
      <c r="G129" s="18">
        <v>58</v>
      </c>
      <c r="H129" s="21">
        <f t="shared" si="3"/>
        <v>7.125</v>
      </c>
      <c r="I129" s="21">
        <f t="shared" si="4"/>
        <v>0.50877192982456143</v>
      </c>
    </row>
    <row r="130" spans="2:9" x14ac:dyDescent="0.25">
      <c r="B130" s="15"/>
      <c r="C130" s="16" t="s">
        <v>98</v>
      </c>
      <c r="D130" s="16"/>
      <c r="E130" s="17">
        <v>135.4</v>
      </c>
      <c r="F130" s="17">
        <v>1096.0999999999999</v>
      </c>
      <c r="G130" s="17">
        <v>888.48000000000013</v>
      </c>
      <c r="H130" s="22">
        <f>+AVERAGE(H131:H135)</f>
        <v>7.9383942119132795</v>
      </c>
      <c r="I130" s="22">
        <f>+AVERAGE(I131:I135)</f>
        <v>0.86841444905734766</v>
      </c>
    </row>
    <row r="131" spans="2:9" x14ac:dyDescent="0.25">
      <c r="B131" s="15"/>
      <c r="C131" s="15"/>
      <c r="D131" s="15" t="s">
        <v>7</v>
      </c>
      <c r="E131" s="18">
        <v>151</v>
      </c>
      <c r="F131" s="18">
        <v>1312</v>
      </c>
      <c r="G131" s="18">
        <v>807.9</v>
      </c>
      <c r="H131" s="21">
        <f t="shared" si="3"/>
        <v>8.6887417218543046</v>
      </c>
      <c r="I131" s="21">
        <f t="shared" si="4"/>
        <v>0.61577743902439019</v>
      </c>
    </row>
    <row r="132" spans="2:9" x14ac:dyDescent="0.25">
      <c r="B132" s="15"/>
      <c r="C132" s="15"/>
      <c r="D132" s="15" t="s">
        <v>8</v>
      </c>
      <c r="E132" s="18">
        <v>189</v>
      </c>
      <c r="F132" s="18">
        <v>1632</v>
      </c>
      <c r="G132" s="18">
        <v>1404</v>
      </c>
      <c r="H132" s="21">
        <f t="shared" si="3"/>
        <v>8.6349206349206344</v>
      </c>
      <c r="I132" s="21">
        <f t="shared" si="4"/>
        <v>0.86029411764705888</v>
      </c>
    </row>
    <row r="133" spans="2:9" x14ac:dyDescent="0.25">
      <c r="B133" s="15"/>
      <c r="C133" s="15"/>
      <c r="D133" s="15" t="s">
        <v>9</v>
      </c>
      <c r="E133" s="18">
        <v>87</v>
      </c>
      <c r="F133" s="18">
        <v>617.5</v>
      </c>
      <c r="G133" s="18">
        <v>859.7</v>
      </c>
      <c r="H133" s="21">
        <f t="shared" si="3"/>
        <v>7.0977011494252871</v>
      </c>
      <c r="I133" s="21">
        <f t="shared" si="4"/>
        <v>1.3922267206477734</v>
      </c>
    </row>
    <row r="134" spans="2:9" x14ac:dyDescent="0.25">
      <c r="B134" s="15"/>
      <c r="C134" s="15"/>
      <c r="D134" s="15" t="s">
        <v>10</v>
      </c>
      <c r="E134" s="18">
        <v>105</v>
      </c>
      <c r="F134" s="18">
        <v>775</v>
      </c>
      <c r="G134" s="18">
        <v>662</v>
      </c>
      <c r="H134" s="21">
        <f t="shared" si="3"/>
        <v>7.3809523809523814</v>
      </c>
      <c r="I134" s="21">
        <f t="shared" si="4"/>
        <v>0.85419354838709682</v>
      </c>
    </row>
    <row r="135" spans="2:9" x14ac:dyDescent="0.25">
      <c r="B135" s="15"/>
      <c r="C135" s="15"/>
      <c r="D135" s="15" t="s">
        <v>11</v>
      </c>
      <c r="E135" s="18">
        <v>145</v>
      </c>
      <c r="F135" s="18">
        <v>1144</v>
      </c>
      <c r="G135" s="18">
        <v>708.8</v>
      </c>
      <c r="H135" s="21">
        <f t="shared" ref="H135:H198" si="7">+IF(E135=0,0,F135/E135)</f>
        <v>7.8896551724137929</v>
      </c>
      <c r="I135" s="21">
        <f t="shared" ref="I135:I198" si="8">+IF(F135=0,0,G135/F135)</f>
        <v>0.61958041958041954</v>
      </c>
    </row>
    <row r="136" spans="2:9" x14ac:dyDescent="0.25">
      <c r="B136" s="15"/>
      <c r="C136" s="16" t="s">
        <v>99</v>
      </c>
      <c r="D136" s="16"/>
      <c r="E136" s="17">
        <v>293.60000000000002</v>
      </c>
      <c r="F136" s="17">
        <v>2381.1</v>
      </c>
      <c r="G136" s="17">
        <v>1711.9599999999998</v>
      </c>
      <c r="H136" s="22">
        <f>+AVERAGE(H137:H141)</f>
        <v>7.8394073353211073</v>
      </c>
      <c r="I136" s="22">
        <f>+AVERAGE(I137:I141)</f>
        <v>0.86735800311098976</v>
      </c>
    </row>
    <row r="137" spans="2:9" x14ac:dyDescent="0.25">
      <c r="B137" s="15"/>
      <c r="C137" s="15"/>
      <c r="D137" s="15" t="s">
        <v>7</v>
      </c>
      <c r="E137" s="18">
        <v>385</v>
      </c>
      <c r="F137" s="18">
        <v>3534</v>
      </c>
      <c r="G137" s="18">
        <v>1786.2</v>
      </c>
      <c r="H137" s="21">
        <f t="shared" si="7"/>
        <v>9.1792207792207794</v>
      </c>
      <c r="I137" s="21">
        <f t="shared" si="8"/>
        <v>0.50543293718166382</v>
      </c>
    </row>
    <row r="138" spans="2:9" x14ac:dyDescent="0.25">
      <c r="B138" s="15"/>
      <c r="C138" s="15"/>
      <c r="D138" s="15" t="s">
        <v>8</v>
      </c>
      <c r="E138" s="18">
        <v>280</v>
      </c>
      <c r="F138" s="18">
        <v>2392</v>
      </c>
      <c r="G138" s="18">
        <v>2220</v>
      </c>
      <c r="H138" s="21">
        <f t="shared" si="7"/>
        <v>8.5428571428571427</v>
      </c>
      <c r="I138" s="21">
        <f t="shared" si="8"/>
        <v>0.92809364548494988</v>
      </c>
    </row>
    <row r="139" spans="2:9" x14ac:dyDescent="0.25">
      <c r="B139" s="15"/>
      <c r="C139" s="15"/>
      <c r="D139" s="15" t="s">
        <v>9</v>
      </c>
      <c r="E139" s="18">
        <v>110</v>
      </c>
      <c r="F139" s="18">
        <v>706.5</v>
      </c>
      <c r="G139" s="18">
        <v>1060.5</v>
      </c>
      <c r="H139" s="21">
        <f t="shared" si="7"/>
        <v>6.4227272727272728</v>
      </c>
      <c r="I139" s="21">
        <f t="shared" si="8"/>
        <v>1.5010615711252655</v>
      </c>
    </row>
    <row r="140" spans="2:9" x14ac:dyDescent="0.25">
      <c r="B140" s="15"/>
      <c r="C140" s="15"/>
      <c r="D140" s="15" t="s">
        <v>10</v>
      </c>
      <c r="E140" s="18">
        <v>284</v>
      </c>
      <c r="F140" s="18">
        <v>2007</v>
      </c>
      <c r="G140" s="18">
        <v>1732</v>
      </c>
      <c r="H140" s="21">
        <f t="shared" si="7"/>
        <v>7.066901408450704</v>
      </c>
      <c r="I140" s="21">
        <f t="shared" si="8"/>
        <v>0.86297957149975091</v>
      </c>
    </row>
    <row r="141" spans="2:9" x14ac:dyDescent="0.25">
      <c r="B141" s="15"/>
      <c r="C141" s="15"/>
      <c r="D141" s="15" t="s">
        <v>11</v>
      </c>
      <c r="E141" s="18">
        <v>409</v>
      </c>
      <c r="F141" s="18">
        <v>3266</v>
      </c>
      <c r="G141" s="18">
        <v>1761.1</v>
      </c>
      <c r="H141" s="21">
        <f t="shared" si="7"/>
        <v>7.9853300733496333</v>
      </c>
      <c r="I141" s="21">
        <f t="shared" si="8"/>
        <v>0.53922229026331903</v>
      </c>
    </row>
    <row r="142" spans="2:9" x14ac:dyDescent="0.25">
      <c r="B142" s="15"/>
      <c r="C142" s="16" t="s">
        <v>100</v>
      </c>
      <c r="D142" s="16"/>
      <c r="E142" s="17">
        <v>326.39999999999998</v>
      </c>
      <c r="F142" s="17">
        <v>2668.2</v>
      </c>
      <c r="G142" s="17">
        <v>2001.9300000000003</v>
      </c>
      <c r="H142" s="22">
        <f>+AVERAGE(H143:H147)</f>
        <v>8.0200795887865279</v>
      </c>
      <c r="I142" s="22">
        <f>+AVERAGE(I143:I147)</f>
        <v>0.85908692184400892</v>
      </c>
    </row>
    <row r="143" spans="2:9" x14ac:dyDescent="0.25">
      <c r="B143" s="15"/>
      <c r="C143" s="15"/>
      <c r="D143" s="15" t="s">
        <v>7</v>
      </c>
      <c r="E143" s="18">
        <v>441</v>
      </c>
      <c r="F143" s="18">
        <v>3969</v>
      </c>
      <c r="G143" s="18">
        <v>1938.6</v>
      </c>
      <c r="H143" s="21">
        <f t="shared" si="7"/>
        <v>9</v>
      </c>
      <c r="I143" s="21">
        <f t="shared" si="8"/>
        <v>0.48843537414965982</v>
      </c>
    </row>
    <row r="144" spans="2:9" x14ac:dyDescent="0.25">
      <c r="B144" s="15"/>
      <c r="C144" s="15"/>
      <c r="D144" s="15" t="s">
        <v>8</v>
      </c>
      <c r="E144" s="18">
        <v>282</v>
      </c>
      <c r="F144" s="18">
        <v>2393</v>
      </c>
      <c r="G144" s="18">
        <v>2356.5</v>
      </c>
      <c r="H144" s="21">
        <f t="shared" si="7"/>
        <v>8.4858156028368796</v>
      </c>
      <c r="I144" s="21">
        <f t="shared" si="8"/>
        <v>0.98474717927287925</v>
      </c>
    </row>
    <row r="145" spans="2:9" x14ac:dyDescent="0.25">
      <c r="B145" s="15"/>
      <c r="C145" s="15"/>
      <c r="D145" s="15" t="s">
        <v>9</v>
      </c>
      <c r="E145" s="18">
        <v>205</v>
      </c>
      <c r="F145" s="18">
        <v>1532</v>
      </c>
      <c r="G145" s="18">
        <v>2182.1</v>
      </c>
      <c r="H145" s="21">
        <f t="shared" si="7"/>
        <v>7.4731707317073175</v>
      </c>
      <c r="I145" s="21">
        <f t="shared" si="8"/>
        <v>1.4243472584856396</v>
      </c>
    </row>
    <row r="146" spans="2:9" x14ac:dyDescent="0.25">
      <c r="B146" s="15"/>
      <c r="C146" s="15"/>
      <c r="D146" s="15" t="s">
        <v>10</v>
      </c>
      <c r="E146" s="18">
        <v>287</v>
      </c>
      <c r="F146" s="18">
        <v>1914</v>
      </c>
      <c r="G146" s="18">
        <v>1662.6</v>
      </c>
      <c r="H146" s="21">
        <f t="shared" si="7"/>
        <v>6.6689895470383274</v>
      </c>
      <c r="I146" s="21">
        <f t="shared" si="8"/>
        <v>0.86865203761755483</v>
      </c>
    </row>
    <row r="147" spans="2:9" x14ac:dyDescent="0.25">
      <c r="B147" s="15"/>
      <c r="C147" s="15"/>
      <c r="D147" s="15" t="s">
        <v>11</v>
      </c>
      <c r="E147" s="18">
        <v>417</v>
      </c>
      <c r="F147" s="18">
        <v>3533</v>
      </c>
      <c r="G147" s="18">
        <v>1869.85</v>
      </c>
      <c r="H147" s="21">
        <f t="shared" si="7"/>
        <v>8.4724220623501196</v>
      </c>
      <c r="I147" s="21">
        <f t="shared" si="8"/>
        <v>0.52925275969431074</v>
      </c>
    </row>
    <row r="148" spans="2:9" x14ac:dyDescent="0.25">
      <c r="B148" s="15"/>
      <c r="C148" s="16" t="s">
        <v>101</v>
      </c>
      <c r="D148" s="16"/>
      <c r="E148" s="17">
        <v>482.2</v>
      </c>
      <c r="F148" s="17">
        <v>4154.5</v>
      </c>
      <c r="G148" s="17">
        <v>4069.47</v>
      </c>
      <c r="H148" s="22">
        <f>+AVERAGE(H149:H153)</f>
        <v>8.5964144759988219</v>
      </c>
      <c r="I148" s="22">
        <f>+AVERAGE(I149:I153)</f>
        <v>1.0954546718613529</v>
      </c>
    </row>
    <row r="149" spans="2:9" x14ac:dyDescent="0.25">
      <c r="B149" s="15"/>
      <c r="C149" s="15"/>
      <c r="D149" s="15" t="s">
        <v>7</v>
      </c>
      <c r="E149" s="18">
        <v>588</v>
      </c>
      <c r="F149" s="18">
        <v>5381.5</v>
      </c>
      <c r="G149" s="18">
        <v>3265.8500000000004</v>
      </c>
      <c r="H149" s="21">
        <f t="shared" si="7"/>
        <v>9.1522108843537406</v>
      </c>
      <c r="I149" s="21">
        <f t="shared" si="8"/>
        <v>0.60686611539533597</v>
      </c>
    </row>
    <row r="150" spans="2:9" x14ac:dyDescent="0.25">
      <c r="B150" s="15"/>
      <c r="C150" s="15"/>
      <c r="D150" s="15" t="s">
        <v>8</v>
      </c>
      <c r="E150" s="18">
        <v>453</v>
      </c>
      <c r="F150" s="18">
        <v>4149</v>
      </c>
      <c r="G150" s="18">
        <v>4002.9</v>
      </c>
      <c r="H150" s="21">
        <f t="shared" si="7"/>
        <v>9.1589403973509942</v>
      </c>
      <c r="I150" s="21">
        <f t="shared" si="8"/>
        <v>0.96478669558929864</v>
      </c>
    </row>
    <row r="151" spans="2:9" x14ac:dyDescent="0.25">
      <c r="B151" s="15"/>
      <c r="C151" s="15"/>
      <c r="D151" s="15" t="s">
        <v>9</v>
      </c>
      <c r="E151" s="18">
        <v>273</v>
      </c>
      <c r="F151" s="18">
        <v>2233</v>
      </c>
      <c r="G151" s="18">
        <v>4181.5</v>
      </c>
      <c r="H151" s="21">
        <f t="shared" si="7"/>
        <v>8.1794871794871788</v>
      </c>
      <c r="I151" s="21">
        <f t="shared" si="8"/>
        <v>1.8725929243170623</v>
      </c>
    </row>
    <row r="152" spans="2:9" x14ac:dyDescent="0.25">
      <c r="B152" s="15"/>
      <c r="C152" s="15"/>
      <c r="D152" s="15" t="s">
        <v>10</v>
      </c>
      <c r="E152" s="18">
        <v>453</v>
      </c>
      <c r="F152" s="18">
        <v>3822</v>
      </c>
      <c r="G152" s="18">
        <v>4615</v>
      </c>
      <c r="H152" s="21">
        <f t="shared" si="7"/>
        <v>8.4370860927152318</v>
      </c>
      <c r="I152" s="21">
        <f t="shared" si="8"/>
        <v>1.2074829931972788</v>
      </c>
    </row>
    <row r="153" spans="2:9" x14ac:dyDescent="0.25">
      <c r="B153" s="15"/>
      <c r="C153" s="15"/>
      <c r="D153" s="15" t="s">
        <v>11</v>
      </c>
      <c r="E153" s="18">
        <v>644</v>
      </c>
      <c r="F153" s="18">
        <v>5187</v>
      </c>
      <c r="G153" s="18">
        <v>4282.1000000000004</v>
      </c>
      <c r="H153" s="21">
        <f t="shared" si="7"/>
        <v>8.054347826086957</v>
      </c>
      <c r="I153" s="21">
        <f t="shared" si="8"/>
        <v>0.82554463080778873</v>
      </c>
    </row>
    <row r="154" spans="2:9" x14ac:dyDescent="0.25">
      <c r="B154" s="15"/>
      <c r="C154" s="16" t="s">
        <v>102</v>
      </c>
      <c r="D154" s="16"/>
      <c r="E154" s="17">
        <v>409.2</v>
      </c>
      <c r="F154" s="17">
        <v>3463.8</v>
      </c>
      <c r="G154" s="17">
        <v>2672.29</v>
      </c>
      <c r="H154" s="22">
        <f>+AVERAGE(H155:H159)</f>
        <v>8.3750578361696579</v>
      </c>
      <c r="I154" s="22">
        <f>+AVERAGE(I155:I159)</f>
        <v>0.87805362769117323</v>
      </c>
    </row>
    <row r="155" spans="2:9" x14ac:dyDescent="0.25">
      <c r="B155" s="15"/>
      <c r="C155" s="15"/>
      <c r="D155" s="15" t="s">
        <v>7</v>
      </c>
      <c r="E155" s="18">
        <v>497</v>
      </c>
      <c r="F155" s="18">
        <v>4473</v>
      </c>
      <c r="G155" s="18">
        <v>2201.4</v>
      </c>
      <c r="H155" s="21">
        <f t="shared" si="7"/>
        <v>9</v>
      </c>
      <c r="I155" s="21">
        <f t="shared" si="8"/>
        <v>0.49215291750503021</v>
      </c>
    </row>
    <row r="156" spans="2:9" x14ac:dyDescent="0.25">
      <c r="B156" s="15"/>
      <c r="C156" s="15"/>
      <c r="D156" s="15" t="s">
        <v>8</v>
      </c>
      <c r="E156" s="18">
        <v>358</v>
      </c>
      <c r="F156" s="18">
        <v>3001</v>
      </c>
      <c r="G156" s="18">
        <v>3268.5</v>
      </c>
      <c r="H156" s="21">
        <f t="shared" si="7"/>
        <v>8.3826815642458108</v>
      </c>
      <c r="I156" s="21">
        <f t="shared" si="8"/>
        <v>1.0891369543485505</v>
      </c>
    </row>
    <row r="157" spans="2:9" x14ac:dyDescent="0.25">
      <c r="B157" s="15"/>
      <c r="C157" s="15"/>
      <c r="D157" s="15" t="s">
        <v>9</v>
      </c>
      <c r="E157" s="18">
        <v>246</v>
      </c>
      <c r="F157" s="18">
        <v>1918</v>
      </c>
      <c r="G157" s="18">
        <v>2830.4</v>
      </c>
      <c r="H157" s="21">
        <f t="shared" si="7"/>
        <v>7.7967479674796749</v>
      </c>
      <c r="I157" s="21">
        <f t="shared" si="8"/>
        <v>1.4757038581856101</v>
      </c>
    </row>
    <row r="158" spans="2:9" x14ac:dyDescent="0.25">
      <c r="B158" s="15"/>
      <c r="C158" s="15"/>
      <c r="D158" s="15" t="s">
        <v>10</v>
      </c>
      <c r="E158" s="18">
        <v>375</v>
      </c>
      <c r="F158" s="18">
        <v>3057</v>
      </c>
      <c r="G158" s="18">
        <v>2414.4</v>
      </c>
      <c r="H158" s="21">
        <f t="shared" si="7"/>
        <v>8.1519999999999992</v>
      </c>
      <c r="I158" s="21">
        <f t="shared" si="8"/>
        <v>0.78979391560353296</v>
      </c>
    </row>
    <row r="159" spans="2:9" x14ac:dyDescent="0.25">
      <c r="B159" s="15"/>
      <c r="C159" s="15"/>
      <c r="D159" s="15" t="s">
        <v>11</v>
      </c>
      <c r="E159" s="18">
        <v>570</v>
      </c>
      <c r="F159" s="18">
        <v>4870</v>
      </c>
      <c r="G159" s="18">
        <v>2646.75</v>
      </c>
      <c r="H159" s="21">
        <f t="shared" si="7"/>
        <v>8.5438596491228065</v>
      </c>
      <c r="I159" s="21">
        <f t="shared" si="8"/>
        <v>0.5434804928131417</v>
      </c>
    </row>
    <row r="160" spans="2:9" x14ac:dyDescent="0.25">
      <c r="B160" s="15"/>
      <c r="C160" s="16" t="s">
        <v>103</v>
      </c>
      <c r="D160" s="16"/>
      <c r="E160" s="17">
        <v>435.4</v>
      </c>
      <c r="F160" s="17">
        <v>3627.2</v>
      </c>
      <c r="G160" s="17">
        <v>2841.5299999999997</v>
      </c>
      <c r="H160" s="22">
        <f>+AVERAGE(H161:H165)</f>
        <v>8.1972448799561057</v>
      </c>
      <c r="I160" s="22">
        <f>+AVERAGE(I161:I165)</f>
        <v>0.87301793726693799</v>
      </c>
    </row>
    <row r="161" spans="2:9" x14ac:dyDescent="0.25">
      <c r="B161" s="15"/>
      <c r="C161" s="15"/>
      <c r="D161" s="15" t="s">
        <v>7</v>
      </c>
      <c r="E161" s="18">
        <v>572</v>
      </c>
      <c r="F161" s="18">
        <v>5235.5</v>
      </c>
      <c r="G161" s="18">
        <v>2609.1999999999998</v>
      </c>
      <c r="H161" s="21">
        <f t="shared" si="7"/>
        <v>9.1529720279720284</v>
      </c>
      <c r="I161" s="21">
        <f t="shared" si="8"/>
        <v>0.49836691815490397</v>
      </c>
    </row>
    <row r="162" spans="2:9" x14ac:dyDescent="0.25">
      <c r="B162" s="15"/>
      <c r="C162" s="15"/>
      <c r="D162" s="15" t="s">
        <v>8</v>
      </c>
      <c r="E162" s="18">
        <v>397</v>
      </c>
      <c r="F162" s="18">
        <v>3144</v>
      </c>
      <c r="G162" s="18">
        <v>3276</v>
      </c>
      <c r="H162" s="21">
        <f t="shared" si="7"/>
        <v>7.9193954659949624</v>
      </c>
      <c r="I162" s="21">
        <f t="shared" si="8"/>
        <v>1.0419847328244274</v>
      </c>
    </row>
    <row r="163" spans="2:9" x14ac:dyDescent="0.25">
      <c r="B163" s="15"/>
      <c r="C163" s="15"/>
      <c r="D163" s="15" t="s">
        <v>9</v>
      </c>
      <c r="E163" s="18">
        <v>267</v>
      </c>
      <c r="F163" s="18">
        <v>1996</v>
      </c>
      <c r="G163" s="18">
        <v>2651.2</v>
      </c>
      <c r="H163" s="21">
        <f t="shared" si="7"/>
        <v>7.4756554307116101</v>
      </c>
      <c r="I163" s="21">
        <f t="shared" si="8"/>
        <v>1.328256513026052</v>
      </c>
    </row>
    <row r="164" spans="2:9" x14ac:dyDescent="0.25">
      <c r="B164" s="15"/>
      <c r="C164" s="15"/>
      <c r="D164" s="15" t="s">
        <v>10</v>
      </c>
      <c r="E164" s="18">
        <v>415</v>
      </c>
      <c r="F164" s="18">
        <v>3312.5</v>
      </c>
      <c r="G164" s="18">
        <v>2873.75</v>
      </c>
      <c r="H164" s="21">
        <f t="shared" si="7"/>
        <v>7.9819277108433733</v>
      </c>
      <c r="I164" s="21">
        <f t="shared" si="8"/>
        <v>0.86754716981132074</v>
      </c>
    </row>
    <row r="165" spans="2:9" x14ac:dyDescent="0.25">
      <c r="B165" s="15"/>
      <c r="C165" s="15"/>
      <c r="D165" s="15" t="s">
        <v>11</v>
      </c>
      <c r="E165" s="18">
        <v>526</v>
      </c>
      <c r="F165" s="18">
        <v>4448</v>
      </c>
      <c r="G165" s="18">
        <v>2797.5</v>
      </c>
      <c r="H165" s="21">
        <f t="shared" si="7"/>
        <v>8.4562737642585546</v>
      </c>
      <c r="I165" s="21">
        <f t="shared" si="8"/>
        <v>0.62893435251798557</v>
      </c>
    </row>
    <row r="166" spans="2:9" x14ac:dyDescent="0.25">
      <c r="B166" s="15"/>
      <c r="C166" s="16" t="s">
        <v>104</v>
      </c>
      <c r="D166" s="16"/>
      <c r="E166" s="17">
        <v>14.6</v>
      </c>
      <c r="F166" s="17">
        <v>105.3</v>
      </c>
      <c r="G166" s="17">
        <v>81</v>
      </c>
      <c r="H166" s="22">
        <f>+AVERAGE(H167:H171)</f>
        <v>7.2008716475095778</v>
      </c>
      <c r="I166" s="22">
        <f>+AVERAGE(I167:I171)</f>
        <v>0.86440708937191457</v>
      </c>
    </row>
    <row r="167" spans="2:9" x14ac:dyDescent="0.25">
      <c r="B167" s="15"/>
      <c r="C167" s="15"/>
      <c r="D167" s="15" t="s">
        <v>7</v>
      </c>
      <c r="E167" s="18">
        <v>29</v>
      </c>
      <c r="F167" s="18">
        <v>208</v>
      </c>
      <c r="G167" s="18">
        <v>113.1</v>
      </c>
      <c r="H167" s="21">
        <f t="shared" si="7"/>
        <v>7.1724137931034484</v>
      </c>
      <c r="I167" s="21">
        <f t="shared" si="8"/>
        <v>0.54374999999999996</v>
      </c>
    </row>
    <row r="168" spans="2:9" x14ac:dyDescent="0.25">
      <c r="B168" s="15"/>
      <c r="C168" s="15"/>
      <c r="D168" s="15" t="s">
        <v>8</v>
      </c>
      <c r="E168" s="18">
        <v>15</v>
      </c>
      <c r="F168" s="18">
        <v>113</v>
      </c>
      <c r="G168" s="18">
        <v>101.5</v>
      </c>
      <c r="H168" s="21">
        <f t="shared" si="7"/>
        <v>7.5333333333333332</v>
      </c>
      <c r="I168" s="21">
        <f t="shared" si="8"/>
        <v>0.89823008849557517</v>
      </c>
    </row>
    <row r="169" spans="2:9" x14ac:dyDescent="0.25">
      <c r="B169" s="15"/>
      <c r="C169" s="15"/>
      <c r="D169" s="15" t="s">
        <v>9</v>
      </c>
      <c r="E169" s="18">
        <v>8</v>
      </c>
      <c r="F169" s="18">
        <v>53.5</v>
      </c>
      <c r="G169" s="18">
        <v>72.2</v>
      </c>
      <c r="H169" s="21">
        <f t="shared" si="7"/>
        <v>6.6875</v>
      </c>
      <c r="I169" s="21">
        <f t="shared" si="8"/>
        <v>1.3495327102803738</v>
      </c>
    </row>
    <row r="170" spans="2:9" x14ac:dyDescent="0.25">
      <c r="B170" s="15"/>
      <c r="C170" s="15"/>
      <c r="D170" s="15" t="s">
        <v>10</v>
      </c>
      <c r="E170" s="18">
        <v>12</v>
      </c>
      <c r="F170" s="18">
        <v>82</v>
      </c>
      <c r="G170" s="18">
        <v>75.599999999999994</v>
      </c>
      <c r="H170" s="21">
        <f t="shared" si="7"/>
        <v>6.833333333333333</v>
      </c>
      <c r="I170" s="21">
        <f t="shared" si="8"/>
        <v>0.92195121951219505</v>
      </c>
    </row>
    <row r="171" spans="2:9" x14ac:dyDescent="0.25">
      <c r="B171" s="15"/>
      <c r="C171" s="15"/>
      <c r="D171" s="15" t="s">
        <v>11</v>
      </c>
      <c r="E171" s="18">
        <v>9</v>
      </c>
      <c r="F171" s="18">
        <v>70</v>
      </c>
      <c r="G171" s="18">
        <v>42.599999999999994</v>
      </c>
      <c r="H171" s="21">
        <f t="shared" si="7"/>
        <v>7.7777777777777777</v>
      </c>
      <c r="I171" s="21">
        <f t="shared" si="8"/>
        <v>0.60857142857142854</v>
      </c>
    </row>
    <row r="172" spans="2:9" x14ac:dyDescent="0.25">
      <c r="B172" s="24" t="s">
        <v>6</v>
      </c>
      <c r="C172" s="14"/>
      <c r="D172" s="14"/>
      <c r="E172" s="25">
        <f>+E173+E179+E185+E191+E197+E203+E209+E215+E221+E227+E233+E239+E245+E251+E257+E263+E269+E275+E281</f>
        <v>5661.6000000000013</v>
      </c>
      <c r="F172" s="25">
        <f t="shared" ref="F172:G172" si="9">+F173+F179+F185+F191+F197+F203+F209+F215+F221+F227+F233+F239+F245+F251+F257+F263+F269+F275+F281</f>
        <v>72250.2</v>
      </c>
      <c r="G172" s="25">
        <f t="shared" si="9"/>
        <v>55655.233999999997</v>
      </c>
      <c r="H172" s="23">
        <f>+F172/E172</f>
        <v>12.761445527766</v>
      </c>
      <c r="I172" s="23">
        <f>+G172/F172</f>
        <v>0.77031252508643577</v>
      </c>
    </row>
    <row r="173" spans="2:9" x14ac:dyDescent="0.25">
      <c r="B173" s="15"/>
      <c r="C173" s="16" t="s">
        <v>20</v>
      </c>
      <c r="D173" s="16"/>
      <c r="E173" s="17">
        <v>178.4</v>
      </c>
      <c r="F173" s="17">
        <v>2100.4</v>
      </c>
      <c r="G173" s="17">
        <v>1643.134</v>
      </c>
      <c r="H173" s="22">
        <f>+AVERAGE(H174:H178)</f>
        <v>11.765277872323018</v>
      </c>
      <c r="I173" s="22">
        <f>+AVERAGE(I174:I178)</f>
        <v>0.77039526670169867</v>
      </c>
    </row>
    <row r="174" spans="2:9" x14ac:dyDescent="0.25">
      <c r="B174" s="15"/>
      <c r="C174" s="15"/>
      <c r="D174" s="15" t="s">
        <v>7</v>
      </c>
      <c r="E174" s="18">
        <v>180</v>
      </c>
      <c r="F174" s="18">
        <v>1764</v>
      </c>
      <c r="G174" s="18">
        <v>1031.08</v>
      </c>
      <c r="H174" s="21">
        <f t="shared" si="7"/>
        <v>9.8000000000000007</v>
      </c>
      <c r="I174" s="21">
        <f t="shared" si="8"/>
        <v>0.58451247165532871</v>
      </c>
    </row>
    <row r="175" spans="2:9" x14ac:dyDescent="0.25">
      <c r="B175" s="15"/>
      <c r="C175" s="15"/>
      <c r="D175" s="15" t="s">
        <v>8</v>
      </c>
      <c r="E175" s="18">
        <v>169</v>
      </c>
      <c r="F175" s="18">
        <v>1945</v>
      </c>
      <c r="G175" s="18">
        <v>1448.7</v>
      </c>
      <c r="H175" s="21">
        <f t="shared" si="7"/>
        <v>11.508875739644971</v>
      </c>
      <c r="I175" s="21">
        <f t="shared" si="8"/>
        <v>0.74483290488431875</v>
      </c>
    </row>
    <row r="176" spans="2:9" x14ac:dyDescent="0.25">
      <c r="B176" s="15"/>
      <c r="C176" s="15"/>
      <c r="D176" s="15" t="s">
        <v>9</v>
      </c>
      <c r="E176" s="18">
        <v>196</v>
      </c>
      <c r="F176" s="18">
        <v>2471</v>
      </c>
      <c r="G176" s="18">
        <v>2469.3000000000002</v>
      </c>
      <c r="H176" s="21">
        <f t="shared" si="7"/>
        <v>12.607142857142858</v>
      </c>
      <c r="I176" s="21">
        <f t="shared" si="8"/>
        <v>0.99931201942533399</v>
      </c>
    </row>
    <row r="177" spans="2:9" x14ac:dyDescent="0.25">
      <c r="B177" s="15"/>
      <c r="C177" s="15"/>
      <c r="D177" s="15" t="s">
        <v>10</v>
      </c>
      <c r="E177" s="18">
        <v>166</v>
      </c>
      <c r="F177" s="18">
        <v>2067</v>
      </c>
      <c r="G177" s="18">
        <v>1852.54</v>
      </c>
      <c r="H177" s="21">
        <f t="shared" si="7"/>
        <v>12.451807228915662</v>
      </c>
      <c r="I177" s="21">
        <f t="shared" si="8"/>
        <v>0.89624576681180457</v>
      </c>
    </row>
    <row r="178" spans="2:9" x14ac:dyDescent="0.25">
      <c r="B178" s="15"/>
      <c r="C178" s="15"/>
      <c r="D178" s="15" t="s">
        <v>11</v>
      </c>
      <c r="E178" s="18">
        <v>181</v>
      </c>
      <c r="F178" s="18">
        <v>2255</v>
      </c>
      <c r="G178" s="18">
        <v>1414.0500000000002</v>
      </c>
      <c r="H178" s="21">
        <f t="shared" si="7"/>
        <v>12.458563535911603</v>
      </c>
      <c r="I178" s="21">
        <f t="shared" si="8"/>
        <v>0.62707317073170743</v>
      </c>
    </row>
    <row r="179" spans="2:9" x14ac:dyDescent="0.25">
      <c r="B179" s="15"/>
      <c r="C179" s="16" t="s">
        <v>21</v>
      </c>
      <c r="D179" s="16"/>
      <c r="E179" s="17">
        <v>171.8</v>
      </c>
      <c r="F179" s="17">
        <v>2088.4</v>
      </c>
      <c r="G179" s="17">
        <v>1680.944</v>
      </c>
      <c r="H179" s="22">
        <f>+AVERAGE(H180:H184)</f>
        <v>12.085388242477178</v>
      </c>
      <c r="I179" s="22">
        <f>+AVERAGE(I180:I184)</f>
        <v>0.78972137055869118</v>
      </c>
    </row>
    <row r="180" spans="2:9" x14ac:dyDescent="0.25">
      <c r="B180" s="15"/>
      <c r="C180" s="15"/>
      <c r="D180" s="15" t="s">
        <v>7</v>
      </c>
      <c r="E180" s="18">
        <v>146</v>
      </c>
      <c r="F180" s="18">
        <v>1491</v>
      </c>
      <c r="G180" s="18">
        <v>855.18000000000006</v>
      </c>
      <c r="H180" s="21">
        <f t="shared" si="7"/>
        <v>10.212328767123287</v>
      </c>
      <c r="I180" s="21">
        <f t="shared" si="8"/>
        <v>0.57356136820925563</v>
      </c>
    </row>
    <row r="181" spans="2:9" x14ac:dyDescent="0.25">
      <c r="B181" s="15"/>
      <c r="C181" s="15"/>
      <c r="D181" s="15" t="s">
        <v>8</v>
      </c>
      <c r="E181" s="18">
        <v>171</v>
      </c>
      <c r="F181" s="18">
        <v>2094</v>
      </c>
      <c r="G181" s="18">
        <v>1614.75</v>
      </c>
      <c r="H181" s="21">
        <f t="shared" si="7"/>
        <v>12.245614035087719</v>
      </c>
      <c r="I181" s="21">
        <f t="shared" si="8"/>
        <v>0.77113180515759316</v>
      </c>
    </row>
    <row r="182" spans="2:9" x14ac:dyDescent="0.25">
      <c r="B182" s="15"/>
      <c r="C182" s="15"/>
      <c r="D182" s="15" t="s">
        <v>9</v>
      </c>
      <c r="E182" s="18">
        <v>185</v>
      </c>
      <c r="F182" s="18">
        <v>2285</v>
      </c>
      <c r="G182" s="18">
        <v>2437.7999999999997</v>
      </c>
      <c r="H182" s="21">
        <f t="shared" si="7"/>
        <v>12.351351351351351</v>
      </c>
      <c r="I182" s="21">
        <f t="shared" si="8"/>
        <v>1.0668708971553609</v>
      </c>
    </row>
    <row r="183" spans="2:9" x14ac:dyDescent="0.25">
      <c r="B183" s="15"/>
      <c r="C183" s="15"/>
      <c r="D183" s="15" t="s">
        <v>10</v>
      </c>
      <c r="E183" s="18">
        <v>170</v>
      </c>
      <c r="F183" s="18">
        <v>2185</v>
      </c>
      <c r="G183" s="18">
        <v>1859.75</v>
      </c>
      <c r="H183" s="21">
        <f t="shared" si="7"/>
        <v>12.852941176470589</v>
      </c>
      <c r="I183" s="21">
        <f t="shared" si="8"/>
        <v>0.85114416475972543</v>
      </c>
    </row>
    <row r="184" spans="2:9" x14ac:dyDescent="0.25">
      <c r="B184" s="15"/>
      <c r="C184" s="15"/>
      <c r="D184" s="15" t="s">
        <v>11</v>
      </c>
      <c r="E184" s="18">
        <v>187</v>
      </c>
      <c r="F184" s="18">
        <v>2387</v>
      </c>
      <c r="G184" s="18">
        <v>1637.2400000000002</v>
      </c>
      <c r="H184" s="21">
        <f t="shared" si="7"/>
        <v>12.764705882352942</v>
      </c>
      <c r="I184" s="21">
        <f t="shared" si="8"/>
        <v>0.68589861751152081</v>
      </c>
    </row>
    <row r="185" spans="2:9" x14ac:dyDescent="0.25">
      <c r="B185" s="15"/>
      <c r="C185" s="16" t="s">
        <v>22</v>
      </c>
      <c r="D185" s="16"/>
      <c r="E185" s="17">
        <v>386.4</v>
      </c>
      <c r="F185" s="17">
        <v>4893.6000000000004</v>
      </c>
      <c r="G185" s="17">
        <v>3849.5419999999999</v>
      </c>
      <c r="H185" s="22">
        <f>+AVERAGE(H186:H190)</f>
        <v>12.721493717983689</v>
      </c>
      <c r="I185" s="22">
        <f>+AVERAGE(I186:I190)</f>
        <v>0.78916340984715061</v>
      </c>
    </row>
    <row r="186" spans="2:9" x14ac:dyDescent="0.25">
      <c r="B186" s="15"/>
      <c r="C186" s="15"/>
      <c r="D186" s="15" t="s">
        <v>7</v>
      </c>
      <c r="E186" s="18">
        <v>431</v>
      </c>
      <c r="F186" s="18">
        <v>4774</v>
      </c>
      <c r="G186" s="18">
        <v>2818.66</v>
      </c>
      <c r="H186" s="21">
        <f t="shared" si="7"/>
        <v>11.076566125290023</v>
      </c>
      <c r="I186" s="21">
        <f t="shared" si="8"/>
        <v>0.59041893590280681</v>
      </c>
    </row>
    <row r="187" spans="2:9" x14ac:dyDescent="0.25">
      <c r="B187" s="15"/>
      <c r="C187" s="15"/>
      <c r="D187" s="15" t="s">
        <v>8</v>
      </c>
      <c r="E187" s="18">
        <v>414</v>
      </c>
      <c r="F187" s="18">
        <v>5355</v>
      </c>
      <c r="G187" s="18">
        <v>3871.35</v>
      </c>
      <c r="H187" s="21">
        <f t="shared" si="7"/>
        <v>12.934782608695652</v>
      </c>
      <c r="I187" s="21">
        <f t="shared" si="8"/>
        <v>0.7229411764705882</v>
      </c>
    </row>
    <row r="188" spans="2:9" x14ac:dyDescent="0.25">
      <c r="B188" s="15"/>
      <c r="C188" s="15"/>
      <c r="D188" s="15" t="s">
        <v>9</v>
      </c>
      <c r="E188" s="18">
        <v>376</v>
      </c>
      <c r="F188" s="18">
        <v>4755</v>
      </c>
      <c r="G188" s="18">
        <v>5122.5</v>
      </c>
      <c r="H188" s="21">
        <f t="shared" si="7"/>
        <v>12.646276595744681</v>
      </c>
      <c r="I188" s="21">
        <f t="shared" si="8"/>
        <v>1.0772870662460567</v>
      </c>
    </row>
    <row r="189" spans="2:9" x14ac:dyDescent="0.25">
      <c r="B189" s="15"/>
      <c r="C189" s="15"/>
      <c r="D189" s="15" t="s">
        <v>10</v>
      </c>
      <c r="E189" s="18">
        <v>348</v>
      </c>
      <c r="F189" s="18">
        <v>4612</v>
      </c>
      <c r="G189" s="18">
        <v>3806.24</v>
      </c>
      <c r="H189" s="21">
        <f t="shared" si="7"/>
        <v>13.25287356321839</v>
      </c>
      <c r="I189" s="21">
        <f t="shared" si="8"/>
        <v>0.82529054640069377</v>
      </c>
    </row>
    <row r="190" spans="2:9" x14ac:dyDescent="0.25">
      <c r="B190" s="15"/>
      <c r="C190" s="15"/>
      <c r="D190" s="15" t="s">
        <v>11</v>
      </c>
      <c r="E190" s="18">
        <v>363</v>
      </c>
      <c r="F190" s="18">
        <v>4972</v>
      </c>
      <c r="G190" s="18">
        <v>3628.96</v>
      </c>
      <c r="H190" s="21">
        <f t="shared" si="7"/>
        <v>13.696969696969697</v>
      </c>
      <c r="I190" s="21">
        <f t="shared" si="8"/>
        <v>0.72987932421560742</v>
      </c>
    </row>
    <row r="191" spans="2:9" x14ac:dyDescent="0.25">
      <c r="B191" s="15"/>
      <c r="C191" s="16" t="s">
        <v>23</v>
      </c>
      <c r="D191" s="16"/>
      <c r="E191" s="17">
        <v>485.8</v>
      </c>
      <c r="F191" s="17">
        <v>5895.8</v>
      </c>
      <c r="G191" s="17">
        <v>4547.6759999999995</v>
      </c>
      <c r="H191" s="22">
        <f>+AVERAGE(H192:H196)</f>
        <v>12.107918628740071</v>
      </c>
      <c r="I191" s="22">
        <f>+AVERAGE(I192:I196)</f>
        <v>0.76170316277713535</v>
      </c>
    </row>
    <row r="192" spans="2:9" x14ac:dyDescent="0.25">
      <c r="B192" s="15"/>
      <c r="C192" s="15"/>
      <c r="D192" s="15" t="s">
        <v>7</v>
      </c>
      <c r="E192" s="18">
        <v>463</v>
      </c>
      <c r="F192" s="18">
        <v>4637</v>
      </c>
      <c r="G192" s="18">
        <v>2588.7999999999997</v>
      </c>
      <c r="H192" s="21">
        <f t="shared" si="7"/>
        <v>10.015118790496761</v>
      </c>
      <c r="I192" s="21">
        <f t="shared" si="8"/>
        <v>0.55829199913737326</v>
      </c>
    </row>
    <row r="193" spans="2:9" x14ac:dyDescent="0.25">
      <c r="B193" s="15"/>
      <c r="C193" s="15"/>
      <c r="D193" s="15" t="s">
        <v>8</v>
      </c>
      <c r="E193" s="18">
        <v>483</v>
      </c>
      <c r="F193" s="18">
        <v>5668</v>
      </c>
      <c r="G193" s="18">
        <v>4040.75</v>
      </c>
      <c r="H193" s="21">
        <f t="shared" si="7"/>
        <v>11.734989648033126</v>
      </c>
      <c r="I193" s="21">
        <f t="shared" si="8"/>
        <v>0.71290578687367678</v>
      </c>
    </row>
    <row r="194" spans="2:9" x14ac:dyDescent="0.25">
      <c r="B194" s="15"/>
      <c r="C194" s="15"/>
      <c r="D194" s="15" t="s">
        <v>9</v>
      </c>
      <c r="E194" s="18">
        <v>480</v>
      </c>
      <c r="F194" s="18">
        <v>6152</v>
      </c>
      <c r="G194" s="18">
        <v>6500.7</v>
      </c>
      <c r="H194" s="21">
        <f t="shared" si="7"/>
        <v>12.816666666666666</v>
      </c>
      <c r="I194" s="21">
        <f t="shared" si="8"/>
        <v>1.0566807542262679</v>
      </c>
    </row>
    <row r="195" spans="2:9" x14ac:dyDescent="0.25">
      <c r="B195" s="15"/>
      <c r="C195" s="15"/>
      <c r="D195" s="15" t="s">
        <v>10</v>
      </c>
      <c r="E195" s="18">
        <v>484</v>
      </c>
      <c r="F195" s="18">
        <v>6332</v>
      </c>
      <c r="G195" s="18">
        <v>5258.98</v>
      </c>
      <c r="H195" s="21">
        <f t="shared" si="7"/>
        <v>13.082644628099173</v>
      </c>
      <c r="I195" s="21">
        <f t="shared" si="8"/>
        <v>0.83054011370814906</v>
      </c>
    </row>
    <row r="196" spans="2:9" x14ac:dyDescent="0.25">
      <c r="B196" s="15"/>
      <c r="C196" s="15"/>
      <c r="D196" s="15" t="s">
        <v>11</v>
      </c>
      <c r="E196" s="18">
        <v>519</v>
      </c>
      <c r="F196" s="18">
        <v>6690</v>
      </c>
      <c r="G196" s="18">
        <v>4349.1499999999996</v>
      </c>
      <c r="H196" s="21">
        <f t="shared" si="7"/>
        <v>12.890173410404625</v>
      </c>
      <c r="I196" s="21">
        <f t="shared" si="8"/>
        <v>0.65009715994020922</v>
      </c>
    </row>
    <row r="197" spans="2:9" x14ac:dyDescent="0.25">
      <c r="B197" s="15"/>
      <c r="C197" s="16" t="s">
        <v>24</v>
      </c>
      <c r="D197" s="16"/>
      <c r="E197" s="17">
        <v>62.2</v>
      </c>
      <c r="F197" s="17">
        <v>682</v>
      </c>
      <c r="G197" s="17">
        <v>516.03399999999999</v>
      </c>
      <c r="H197" s="22">
        <f>+AVERAGE(H198:H202)</f>
        <v>10.90640678859387</v>
      </c>
      <c r="I197" s="22">
        <f>+AVERAGE(I198:I202)</f>
        <v>0.75309612791447211</v>
      </c>
    </row>
    <row r="198" spans="2:9" x14ac:dyDescent="0.25">
      <c r="B198" s="15"/>
      <c r="C198" s="15"/>
      <c r="D198" s="15" t="s">
        <v>7</v>
      </c>
      <c r="E198" s="18">
        <v>61</v>
      </c>
      <c r="F198" s="18">
        <v>539</v>
      </c>
      <c r="G198" s="18">
        <v>285.71999999999997</v>
      </c>
      <c r="H198" s="21">
        <f t="shared" si="7"/>
        <v>8.8360655737704921</v>
      </c>
      <c r="I198" s="21">
        <f t="shared" si="8"/>
        <v>0.53009276437847863</v>
      </c>
    </row>
    <row r="199" spans="2:9" x14ac:dyDescent="0.25">
      <c r="B199" s="15"/>
      <c r="C199" s="15"/>
      <c r="D199" s="15" t="s">
        <v>8</v>
      </c>
      <c r="E199" s="18">
        <v>56</v>
      </c>
      <c r="F199" s="18">
        <v>576</v>
      </c>
      <c r="G199" s="18">
        <v>373.92999999999995</v>
      </c>
      <c r="H199" s="21">
        <f t="shared" ref="H199:H262" si="10">+IF(E199=0,0,F199/E199)</f>
        <v>10.285714285714286</v>
      </c>
      <c r="I199" s="21">
        <f t="shared" ref="I199:I262" si="11">+IF(F199=0,0,G199/F199)</f>
        <v>0.64918402777777773</v>
      </c>
    </row>
    <row r="200" spans="2:9" x14ac:dyDescent="0.25">
      <c r="B200" s="15"/>
      <c r="C200" s="15"/>
      <c r="D200" s="15" t="s">
        <v>9</v>
      </c>
      <c r="E200" s="18">
        <v>60</v>
      </c>
      <c r="F200" s="18">
        <v>678</v>
      </c>
      <c r="G200" s="18">
        <v>747.5</v>
      </c>
      <c r="H200" s="21">
        <f t="shared" si="10"/>
        <v>11.3</v>
      </c>
      <c r="I200" s="21">
        <f t="shared" si="11"/>
        <v>1.1025073746312684</v>
      </c>
    </row>
    <row r="201" spans="2:9" x14ac:dyDescent="0.25">
      <c r="B201" s="15"/>
      <c r="C201" s="15"/>
      <c r="D201" s="15" t="s">
        <v>10</v>
      </c>
      <c r="E201" s="18">
        <v>58</v>
      </c>
      <c r="F201" s="18">
        <v>694</v>
      </c>
      <c r="G201" s="18">
        <v>595.29999999999995</v>
      </c>
      <c r="H201" s="21">
        <f t="shared" si="10"/>
        <v>11.96551724137931</v>
      </c>
      <c r="I201" s="21">
        <f t="shared" si="11"/>
        <v>0.85778097982708923</v>
      </c>
    </row>
    <row r="202" spans="2:9" x14ac:dyDescent="0.25">
      <c r="B202" s="15"/>
      <c r="C202" s="15"/>
      <c r="D202" s="15" t="s">
        <v>11</v>
      </c>
      <c r="E202" s="18">
        <v>76</v>
      </c>
      <c r="F202" s="18">
        <v>923</v>
      </c>
      <c r="G202" s="18">
        <v>577.72</v>
      </c>
      <c r="H202" s="21">
        <f t="shared" si="10"/>
        <v>12.144736842105264</v>
      </c>
      <c r="I202" s="21">
        <f t="shared" si="11"/>
        <v>0.62591549295774651</v>
      </c>
    </row>
    <row r="203" spans="2:9" x14ac:dyDescent="0.25">
      <c r="B203" s="15"/>
      <c r="C203" s="16" t="s">
        <v>25</v>
      </c>
      <c r="D203" s="16"/>
      <c r="E203" s="17">
        <v>119.6</v>
      </c>
      <c r="F203" s="17">
        <v>1340.2</v>
      </c>
      <c r="G203" s="17">
        <v>1023.8520000000001</v>
      </c>
      <c r="H203" s="22">
        <f>+AVERAGE(H204:H208)</f>
        <v>11.271028323089606</v>
      </c>
      <c r="I203" s="22">
        <f>+AVERAGE(I204:I208)</f>
        <v>0.75665427714442901</v>
      </c>
    </row>
    <row r="204" spans="2:9" x14ac:dyDescent="0.25">
      <c r="B204" s="15"/>
      <c r="C204" s="15"/>
      <c r="D204" s="15" t="s">
        <v>7</v>
      </c>
      <c r="E204" s="18">
        <v>124</v>
      </c>
      <c r="F204" s="18">
        <v>1183</v>
      </c>
      <c r="G204" s="18">
        <v>635.80000000000007</v>
      </c>
      <c r="H204" s="21">
        <f t="shared" si="10"/>
        <v>9.5403225806451619</v>
      </c>
      <c r="I204" s="21">
        <f t="shared" si="11"/>
        <v>0.53744716821639904</v>
      </c>
    </row>
    <row r="205" spans="2:9" x14ac:dyDescent="0.25">
      <c r="B205" s="15"/>
      <c r="C205" s="15"/>
      <c r="D205" s="15" t="s">
        <v>8</v>
      </c>
      <c r="E205" s="18">
        <v>131</v>
      </c>
      <c r="F205" s="18">
        <v>1355</v>
      </c>
      <c r="G205" s="18">
        <v>904.74</v>
      </c>
      <c r="H205" s="21">
        <f t="shared" si="10"/>
        <v>10.34351145038168</v>
      </c>
      <c r="I205" s="21">
        <f t="shared" si="11"/>
        <v>0.66770479704797048</v>
      </c>
    </row>
    <row r="206" spans="2:9" x14ac:dyDescent="0.25">
      <c r="B206" s="15"/>
      <c r="C206" s="15"/>
      <c r="D206" s="15" t="s">
        <v>9</v>
      </c>
      <c r="E206" s="18">
        <v>124</v>
      </c>
      <c r="F206" s="18">
        <v>1450</v>
      </c>
      <c r="G206" s="18">
        <v>1446.3</v>
      </c>
      <c r="H206" s="21">
        <f t="shared" si="10"/>
        <v>11.693548387096774</v>
      </c>
      <c r="I206" s="21">
        <f t="shared" si="11"/>
        <v>0.99744827586206897</v>
      </c>
    </row>
    <row r="207" spans="2:9" x14ac:dyDescent="0.25">
      <c r="B207" s="15"/>
      <c r="C207" s="15"/>
      <c r="D207" s="15" t="s">
        <v>10</v>
      </c>
      <c r="E207" s="18">
        <v>104</v>
      </c>
      <c r="F207" s="18">
        <v>1290</v>
      </c>
      <c r="G207" s="18">
        <v>1133.5999999999999</v>
      </c>
      <c r="H207" s="21">
        <f t="shared" si="10"/>
        <v>12.403846153846153</v>
      </c>
      <c r="I207" s="21">
        <f t="shared" si="11"/>
        <v>0.87875968992248055</v>
      </c>
    </row>
    <row r="208" spans="2:9" x14ac:dyDescent="0.25">
      <c r="B208" s="15"/>
      <c r="C208" s="15"/>
      <c r="D208" s="15" t="s">
        <v>11</v>
      </c>
      <c r="E208" s="18">
        <v>115</v>
      </c>
      <c r="F208" s="18">
        <v>1423</v>
      </c>
      <c r="G208" s="18">
        <v>998.82</v>
      </c>
      <c r="H208" s="21">
        <f t="shared" si="10"/>
        <v>12.373913043478261</v>
      </c>
      <c r="I208" s="21">
        <f t="shared" si="11"/>
        <v>0.70191145467322558</v>
      </c>
    </row>
    <row r="209" spans="2:9" x14ac:dyDescent="0.25">
      <c r="B209" s="15"/>
      <c r="C209" s="16" t="s">
        <v>6</v>
      </c>
      <c r="D209" s="16"/>
      <c r="E209" s="17">
        <v>726.6</v>
      </c>
      <c r="F209" s="17">
        <v>9740.4</v>
      </c>
      <c r="G209" s="17">
        <v>7243.384</v>
      </c>
      <c r="H209" s="22">
        <f>+AVERAGE(H210:H214)</f>
        <v>13.396300379398189</v>
      </c>
      <c r="I209" s="22">
        <f>+AVERAGE(I210:I214)</f>
        <v>0.74012527964181207</v>
      </c>
    </row>
    <row r="210" spans="2:9" x14ac:dyDescent="0.25">
      <c r="B210" s="15"/>
      <c r="C210" s="15"/>
      <c r="D210" s="15" t="s">
        <v>7</v>
      </c>
      <c r="E210" s="18">
        <v>688</v>
      </c>
      <c r="F210" s="18">
        <v>8705</v>
      </c>
      <c r="G210" s="18">
        <v>5083.4500000000007</v>
      </c>
      <c r="H210" s="21">
        <f t="shared" si="10"/>
        <v>12.652616279069768</v>
      </c>
      <c r="I210" s="21">
        <f t="shared" si="11"/>
        <v>0.58396898334290648</v>
      </c>
    </row>
    <row r="211" spans="2:9" x14ac:dyDescent="0.25">
      <c r="B211" s="15"/>
      <c r="C211" s="15"/>
      <c r="D211" s="15" t="s">
        <v>8</v>
      </c>
      <c r="E211" s="18">
        <v>720</v>
      </c>
      <c r="F211" s="18">
        <v>9845</v>
      </c>
      <c r="G211" s="18">
        <v>6914.3499999999995</v>
      </c>
      <c r="H211" s="21">
        <f t="shared" si="10"/>
        <v>13.673611111111111</v>
      </c>
      <c r="I211" s="21">
        <f t="shared" si="11"/>
        <v>0.70232097511427116</v>
      </c>
    </row>
    <row r="212" spans="2:9" x14ac:dyDescent="0.25">
      <c r="B212" s="15"/>
      <c r="C212" s="15"/>
      <c r="D212" s="15" t="s">
        <v>9</v>
      </c>
      <c r="E212" s="18">
        <v>765</v>
      </c>
      <c r="F212" s="18">
        <v>10590</v>
      </c>
      <c r="G212" s="18">
        <v>9517.4</v>
      </c>
      <c r="H212" s="21">
        <f t="shared" si="10"/>
        <v>13.843137254901961</v>
      </c>
      <c r="I212" s="21">
        <f t="shared" si="11"/>
        <v>0.89871576959395649</v>
      </c>
    </row>
    <row r="213" spans="2:9" x14ac:dyDescent="0.25">
      <c r="B213" s="15"/>
      <c r="C213" s="15"/>
      <c r="D213" s="15" t="s">
        <v>10</v>
      </c>
      <c r="E213" s="18">
        <v>681</v>
      </c>
      <c r="F213" s="18">
        <v>9205</v>
      </c>
      <c r="G213" s="18">
        <v>7955</v>
      </c>
      <c r="H213" s="21">
        <f t="shared" si="10"/>
        <v>13.516886930983848</v>
      </c>
      <c r="I213" s="21">
        <f t="shared" si="11"/>
        <v>0.864204236827811</v>
      </c>
    </row>
    <row r="214" spans="2:9" x14ac:dyDescent="0.25">
      <c r="B214" s="15"/>
      <c r="C214" s="15"/>
      <c r="D214" s="15" t="s">
        <v>11</v>
      </c>
      <c r="E214" s="18">
        <v>779</v>
      </c>
      <c r="F214" s="18">
        <v>10357</v>
      </c>
      <c r="G214" s="18">
        <v>6746.72</v>
      </c>
      <c r="H214" s="21">
        <f t="shared" si="10"/>
        <v>13.295250320924263</v>
      </c>
      <c r="I214" s="21">
        <f t="shared" si="11"/>
        <v>0.6514164333301149</v>
      </c>
    </row>
    <row r="215" spans="2:9" x14ac:dyDescent="0.25">
      <c r="B215" s="15"/>
      <c r="C215" s="16" t="s">
        <v>26</v>
      </c>
      <c r="D215" s="16"/>
      <c r="E215" s="17">
        <v>135.6</v>
      </c>
      <c r="F215" s="17">
        <v>1654.8</v>
      </c>
      <c r="G215" s="17">
        <v>1266.4720000000002</v>
      </c>
      <c r="H215" s="22">
        <f>+AVERAGE(H216:H220)</f>
        <v>12.221705543670243</v>
      </c>
      <c r="I215" s="22">
        <f>+AVERAGE(I216:I220)</f>
        <v>0.75745890851227782</v>
      </c>
    </row>
    <row r="216" spans="2:9" x14ac:dyDescent="0.25">
      <c r="B216" s="15"/>
      <c r="C216" s="15"/>
      <c r="D216" s="15" t="s">
        <v>7</v>
      </c>
      <c r="E216" s="18">
        <v>139</v>
      </c>
      <c r="F216" s="18">
        <v>1418</v>
      </c>
      <c r="G216" s="18">
        <v>895.59000000000015</v>
      </c>
      <c r="H216" s="21">
        <f t="shared" si="10"/>
        <v>10.201438848920864</v>
      </c>
      <c r="I216" s="21">
        <f t="shared" si="11"/>
        <v>0.63158674188998598</v>
      </c>
    </row>
    <row r="217" spans="2:9" x14ac:dyDescent="0.25">
      <c r="B217" s="15"/>
      <c r="C217" s="15"/>
      <c r="D217" s="15" t="s">
        <v>8</v>
      </c>
      <c r="E217" s="18">
        <v>139</v>
      </c>
      <c r="F217" s="18">
        <v>1751</v>
      </c>
      <c r="G217" s="18">
        <v>1113.5900000000001</v>
      </c>
      <c r="H217" s="21">
        <f t="shared" si="10"/>
        <v>12.597122302158274</v>
      </c>
      <c r="I217" s="21">
        <f t="shared" si="11"/>
        <v>0.63597372929754437</v>
      </c>
    </row>
    <row r="218" spans="2:9" x14ac:dyDescent="0.25">
      <c r="B218" s="15"/>
      <c r="C218" s="15"/>
      <c r="D218" s="15" t="s">
        <v>9</v>
      </c>
      <c r="E218" s="18">
        <v>155</v>
      </c>
      <c r="F218" s="18">
        <v>1971</v>
      </c>
      <c r="G218" s="18">
        <v>1857.1000000000001</v>
      </c>
      <c r="H218" s="21">
        <f t="shared" si="10"/>
        <v>12.716129032258065</v>
      </c>
      <c r="I218" s="21">
        <f t="shared" si="11"/>
        <v>0.94221207508878746</v>
      </c>
    </row>
    <row r="219" spans="2:9" x14ac:dyDescent="0.25">
      <c r="B219" s="15"/>
      <c r="C219" s="15"/>
      <c r="D219" s="15" t="s">
        <v>10</v>
      </c>
      <c r="E219" s="18">
        <v>119</v>
      </c>
      <c r="F219" s="18">
        <v>1544</v>
      </c>
      <c r="G219" s="18">
        <v>1415.78</v>
      </c>
      <c r="H219" s="21">
        <f t="shared" si="10"/>
        <v>12.974789915966387</v>
      </c>
      <c r="I219" s="21">
        <f t="shared" si="11"/>
        <v>0.91695595854922274</v>
      </c>
    </row>
    <row r="220" spans="2:9" x14ac:dyDescent="0.25">
      <c r="B220" s="15"/>
      <c r="C220" s="15"/>
      <c r="D220" s="15" t="s">
        <v>11</v>
      </c>
      <c r="E220" s="18">
        <v>126</v>
      </c>
      <c r="F220" s="18">
        <v>1590</v>
      </c>
      <c r="G220" s="18">
        <v>1050.3</v>
      </c>
      <c r="H220" s="21">
        <f t="shared" si="10"/>
        <v>12.619047619047619</v>
      </c>
      <c r="I220" s="21">
        <f t="shared" si="11"/>
        <v>0.66056603773584899</v>
      </c>
    </row>
    <row r="221" spans="2:9" x14ac:dyDescent="0.25">
      <c r="B221" s="15"/>
      <c r="C221" s="16" t="s">
        <v>105</v>
      </c>
      <c r="D221" s="16"/>
      <c r="E221" s="17">
        <v>322.2</v>
      </c>
      <c r="F221" s="17">
        <v>3934.6</v>
      </c>
      <c r="G221" s="17">
        <v>3084.5819999999999</v>
      </c>
      <c r="H221" s="22">
        <f>+AVERAGE(H222:H226)</f>
        <v>12.184261684343017</v>
      </c>
      <c r="I221" s="22">
        <f>+AVERAGE(I222:I226)</f>
        <v>0.77392317162145774</v>
      </c>
    </row>
    <row r="222" spans="2:9" x14ac:dyDescent="0.25">
      <c r="B222" s="15"/>
      <c r="C222" s="15"/>
      <c r="D222" s="15" t="s">
        <v>7</v>
      </c>
      <c r="E222" s="18">
        <v>302</v>
      </c>
      <c r="F222" s="18">
        <v>3125</v>
      </c>
      <c r="G222" s="18">
        <v>1890.5499999999997</v>
      </c>
      <c r="H222" s="21">
        <f t="shared" si="10"/>
        <v>10.347682119205299</v>
      </c>
      <c r="I222" s="21">
        <f t="shared" si="11"/>
        <v>0.60497599999999996</v>
      </c>
    </row>
    <row r="223" spans="2:9" x14ac:dyDescent="0.25">
      <c r="B223" s="15"/>
      <c r="C223" s="15"/>
      <c r="D223" s="15" t="s">
        <v>8</v>
      </c>
      <c r="E223" s="18">
        <v>330</v>
      </c>
      <c r="F223" s="18">
        <v>3837</v>
      </c>
      <c r="G223" s="18">
        <v>2793.8999999999996</v>
      </c>
      <c r="H223" s="21">
        <f t="shared" si="10"/>
        <v>11.627272727272727</v>
      </c>
      <c r="I223" s="21">
        <f t="shared" si="11"/>
        <v>0.72814698983580917</v>
      </c>
    </row>
    <row r="224" spans="2:9" x14ac:dyDescent="0.25">
      <c r="B224" s="15"/>
      <c r="C224" s="15"/>
      <c r="D224" s="15" t="s">
        <v>9</v>
      </c>
      <c r="E224" s="18">
        <v>314</v>
      </c>
      <c r="F224" s="18">
        <v>4070</v>
      </c>
      <c r="G224" s="18">
        <v>4027.25</v>
      </c>
      <c r="H224" s="21">
        <f t="shared" si="10"/>
        <v>12.961783439490446</v>
      </c>
      <c r="I224" s="21">
        <f t="shared" si="11"/>
        <v>0.98949631449631448</v>
      </c>
    </row>
    <row r="225" spans="2:9" x14ac:dyDescent="0.25">
      <c r="B225" s="15"/>
      <c r="C225" s="15"/>
      <c r="D225" s="15" t="s">
        <v>10</v>
      </c>
      <c r="E225" s="18">
        <v>340</v>
      </c>
      <c r="F225" s="18">
        <v>4443</v>
      </c>
      <c r="G225" s="18">
        <v>3933.75</v>
      </c>
      <c r="H225" s="21">
        <f t="shared" si="10"/>
        <v>13.06764705882353</v>
      </c>
      <c r="I225" s="21">
        <f t="shared" si="11"/>
        <v>0.88538149898717078</v>
      </c>
    </row>
    <row r="226" spans="2:9" x14ac:dyDescent="0.25">
      <c r="B226" s="15"/>
      <c r="C226" s="15"/>
      <c r="D226" s="15" t="s">
        <v>11</v>
      </c>
      <c r="E226" s="18">
        <v>325</v>
      </c>
      <c r="F226" s="18">
        <v>4198</v>
      </c>
      <c r="G226" s="18">
        <v>2777.46</v>
      </c>
      <c r="H226" s="21">
        <f t="shared" si="10"/>
        <v>12.916923076923077</v>
      </c>
      <c r="I226" s="21">
        <f t="shared" si="11"/>
        <v>0.66161505478799432</v>
      </c>
    </row>
    <row r="227" spans="2:9" x14ac:dyDescent="0.25">
      <c r="B227" s="15"/>
      <c r="C227" s="16" t="s">
        <v>27</v>
      </c>
      <c r="D227" s="16"/>
      <c r="E227" s="17">
        <v>374.4</v>
      </c>
      <c r="F227" s="17">
        <v>4710.6000000000004</v>
      </c>
      <c r="G227" s="17">
        <v>3658.9980000000005</v>
      </c>
      <c r="H227" s="22">
        <f>+AVERAGE(H228:H232)</f>
        <v>12.616801952266087</v>
      </c>
      <c r="I227" s="22">
        <f>+AVERAGE(I228:I232)</f>
        <v>0.77824183246324607</v>
      </c>
    </row>
    <row r="228" spans="2:9" x14ac:dyDescent="0.25">
      <c r="B228" s="15"/>
      <c r="C228" s="15"/>
      <c r="D228" s="15" t="s">
        <v>7</v>
      </c>
      <c r="E228" s="18">
        <v>399</v>
      </c>
      <c r="F228" s="18">
        <v>4293</v>
      </c>
      <c r="G228" s="18">
        <v>2600.16</v>
      </c>
      <c r="H228" s="21">
        <f t="shared" si="10"/>
        <v>10.759398496240602</v>
      </c>
      <c r="I228" s="21">
        <f t="shared" si="11"/>
        <v>0.60567435359888189</v>
      </c>
    </row>
    <row r="229" spans="2:9" x14ac:dyDescent="0.25">
      <c r="B229" s="15"/>
      <c r="C229" s="15"/>
      <c r="D229" s="15" t="s">
        <v>8</v>
      </c>
      <c r="E229" s="18">
        <v>404</v>
      </c>
      <c r="F229" s="18">
        <v>5202</v>
      </c>
      <c r="G229" s="18">
        <v>3758.0899999999997</v>
      </c>
      <c r="H229" s="21">
        <f t="shared" si="10"/>
        <v>12.876237623762377</v>
      </c>
      <c r="I229" s="21">
        <f t="shared" si="11"/>
        <v>0.72243175701653206</v>
      </c>
    </row>
    <row r="230" spans="2:9" x14ac:dyDescent="0.25">
      <c r="B230" s="15"/>
      <c r="C230" s="15"/>
      <c r="D230" s="15" t="s">
        <v>9</v>
      </c>
      <c r="E230" s="18">
        <v>349</v>
      </c>
      <c r="F230" s="18">
        <v>4615</v>
      </c>
      <c r="G230" s="18">
        <v>4636.8999999999996</v>
      </c>
      <c r="H230" s="21">
        <f t="shared" si="10"/>
        <v>13.223495702005732</v>
      </c>
      <c r="I230" s="21">
        <f t="shared" si="11"/>
        <v>1.0047453954496208</v>
      </c>
    </row>
    <row r="231" spans="2:9" x14ac:dyDescent="0.25">
      <c r="B231" s="15"/>
      <c r="C231" s="15"/>
      <c r="D231" s="15" t="s">
        <v>10</v>
      </c>
      <c r="E231" s="18">
        <v>341</v>
      </c>
      <c r="F231" s="18">
        <v>4453</v>
      </c>
      <c r="G231" s="18">
        <v>3950.1900000000005</v>
      </c>
      <c r="H231" s="21">
        <f t="shared" si="10"/>
        <v>13.058651026392962</v>
      </c>
      <c r="I231" s="21">
        <f t="shared" si="11"/>
        <v>0.88708511116101518</v>
      </c>
    </row>
    <row r="232" spans="2:9" x14ac:dyDescent="0.25">
      <c r="B232" s="15"/>
      <c r="C232" s="15"/>
      <c r="D232" s="15" t="s">
        <v>11</v>
      </c>
      <c r="E232" s="18">
        <v>379</v>
      </c>
      <c r="F232" s="18">
        <v>4990</v>
      </c>
      <c r="G232" s="18">
        <v>3349.65</v>
      </c>
      <c r="H232" s="21">
        <f t="shared" si="10"/>
        <v>13.16622691292876</v>
      </c>
      <c r="I232" s="21">
        <f t="shared" si="11"/>
        <v>0.67127254509018042</v>
      </c>
    </row>
    <row r="233" spans="2:9" x14ac:dyDescent="0.25">
      <c r="B233" s="15"/>
      <c r="C233" s="16" t="s">
        <v>28</v>
      </c>
      <c r="D233" s="16"/>
      <c r="E233" s="17">
        <v>622.79999999999995</v>
      </c>
      <c r="F233" s="17">
        <v>8297.2000000000007</v>
      </c>
      <c r="G233" s="17">
        <v>6528.9</v>
      </c>
      <c r="H233" s="22">
        <f>+AVERAGE(H234:H238)</f>
        <v>13.285006675535413</v>
      </c>
      <c r="I233" s="22">
        <f>+AVERAGE(I234:I238)</f>
        <v>0.77369840398317136</v>
      </c>
    </row>
    <row r="234" spans="2:9" x14ac:dyDescent="0.25">
      <c r="B234" s="15"/>
      <c r="C234" s="15"/>
      <c r="D234" s="15" t="s">
        <v>7</v>
      </c>
      <c r="E234" s="18">
        <v>530</v>
      </c>
      <c r="F234" s="18">
        <v>6546</v>
      </c>
      <c r="G234" s="18">
        <v>3753.5</v>
      </c>
      <c r="H234" s="21">
        <f t="shared" si="10"/>
        <v>12.350943396226414</v>
      </c>
      <c r="I234" s="21">
        <f t="shared" si="11"/>
        <v>0.57340360525511758</v>
      </c>
    </row>
    <row r="235" spans="2:9" x14ac:dyDescent="0.25">
      <c r="B235" s="15"/>
      <c r="C235" s="15"/>
      <c r="D235" s="15" t="s">
        <v>8</v>
      </c>
      <c r="E235" s="18">
        <v>606</v>
      </c>
      <c r="F235" s="18">
        <v>8140</v>
      </c>
      <c r="G235" s="18">
        <v>6287.75</v>
      </c>
      <c r="H235" s="21">
        <f t="shared" si="10"/>
        <v>13.432343234323433</v>
      </c>
      <c r="I235" s="21">
        <f t="shared" si="11"/>
        <v>0.77245085995085994</v>
      </c>
    </row>
    <row r="236" spans="2:9" x14ac:dyDescent="0.25">
      <c r="B236" s="15"/>
      <c r="C236" s="15"/>
      <c r="D236" s="15" t="s">
        <v>9</v>
      </c>
      <c r="E236" s="18">
        <v>676</v>
      </c>
      <c r="F236" s="18">
        <v>9375</v>
      </c>
      <c r="G236" s="18">
        <v>9379.0499999999993</v>
      </c>
      <c r="H236" s="21">
        <f t="shared" si="10"/>
        <v>13.868343195266272</v>
      </c>
      <c r="I236" s="21">
        <f t="shared" si="11"/>
        <v>1.000432</v>
      </c>
    </row>
    <row r="237" spans="2:9" x14ac:dyDescent="0.25">
      <c r="B237" s="15"/>
      <c r="C237" s="15"/>
      <c r="D237" s="15" t="s">
        <v>10</v>
      </c>
      <c r="E237" s="18">
        <v>632</v>
      </c>
      <c r="F237" s="18">
        <v>8535</v>
      </c>
      <c r="G237" s="18">
        <v>7410</v>
      </c>
      <c r="H237" s="21">
        <f t="shared" si="10"/>
        <v>13.504746835443038</v>
      </c>
      <c r="I237" s="21">
        <f t="shared" si="11"/>
        <v>0.86818980667838308</v>
      </c>
    </row>
    <row r="238" spans="2:9" x14ac:dyDescent="0.25">
      <c r="B238" s="15"/>
      <c r="C238" s="15"/>
      <c r="D238" s="15" t="s">
        <v>11</v>
      </c>
      <c r="E238" s="18">
        <v>670</v>
      </c>
      <c r="F238" s="18">
        <v>8890</v>
      </c>
      <c r="G238" s="18">
        <v>5814.2</v>
      </c>
      <c r="H238" s="21">
        <f t="shared" si="10"/>
        <v>13.26865671641791</v>
      </c>
      <c r="I238" s="21">
        <f t="shared" si="11"/>
        <v>0.65401574803149609</v>
      </c>
    </row>
    <row r="239" spans="2:9" x14ac:dyDescent="0.25">
      <c r="B239" s="15"/>
      <c r="C239" s="16" t="s">
        <v>106</v>
      </c>
      <c r="D239" s="16"/>
      <c r="E239" s="17">
        <v>160.19999999999999</v>
      </c>
      <c r="F239" s="17">
        <v>1872.4</v>
      </c>
      <c r="G239" s="17">
        <v>1442.1480000000001</v>
      </c>
      <c r="H239" s="22">
        <f>+AVERAGE(H240:H244)</f>
        <v>11.782894494077654</v>
      </c>
      <c r="I239" s="22">
        <f>+AVERAGE(I240:I244)</f>
        <v>0.7748761741228305</v>
      </c>
    </row>
    <row r="240" spans="2:9" x14ac:dyDescent="0.25">
      <c r="B240" s="15"/>
      <c r="C240" s="15"/>
      <c r="D240" s="15" t="s">
        <v>7</v>
      </c>
      <c r="E240" s="18">
        <v>209</v>
      </c>
      <c r="F240" s="18">
        <v>2239</v>
      </c>
      <c r="G240" s="18">
        <v>1437.3400000000001</v>
      </c>
      <c r="H240" s="21">
        <f t="shared" si="10"/>
        <v>10.712918660287082</v>
      </c>
      <c r="I240" s="21">
        <f t="shared" si="11"/>
        <v>0.64195623046002681</v>
      </c>
    </row>
    <row r="241" spans="2:9" x14ac:dyDescent="0.25">
      <c r="B241" s="15"/>
      <c r="C241" s="15"/>
      <c r="D241" s="15" t="s">
        <v>8</v>
      </c>
      <c r="E241" s="18">
        <v>172</v>
      </c>
      <c r="F241" s="18">
        <v>1993</v>
      </c>
      <c r="G241" s="18">
        <v>1406.75</v>
      </c>
      <c r="H241" s="21">
        <f t="shared" si="10"/>
        <v>11.587209302325581</v>
      </c>
      <c r="I241" s="21">
        <f t="shared" si="11"/>
        <v>0.70584545910687402</v>
      </c>
    </row>
    <row r="242" spans="2:9" x14ac:dyDescent="0.25">
      <c r="B242" s="15"/>
      <c r="C242" s="15"/>
      <c r="D242" s="15" t="s">
        <v>9</v>
      </c>
      <c r="E242" s="18">
        <v>156</v>
      </c>
      <c r="F242" s="18">
        <v>1927</v>
      </c>
      <c r="G242" s="18">
        <v>1849.55</v>
      </c>
      <c r="H242" s="21">
        <f t="shared" si="10"/>
        <v>12.352564102564102</v>
      </c>
      <c r="I242" s="21">
        <f t="shared" si="11"/>
        <v>0.9598079916969382</v>
      </c>
    </row>
    <row r="243" spans="2:9" x14ac:dyDescent="0.25">
      <c r="B243" s="15"/>
      <c r="C243" s="15"/>
      <c r="D243" s="15" t="s">
        <v>10</v>
      </c>
      <c r="E243" s="18">
        <v>133</v>
      </c>
      <c r="F243" s="18">
        <v>1643</v>
      </c>
      <c r="G243" s="18">
        <v>1443.8000000000002</v>
      </c>
      <c r="H243" s="21">
        <f t="shared" si="10"/>
        <v>12.353383458646617</v>
      </c>
      <c r="I243" s="21">
        <f t="shared" si="11"/>
        <v>0.87875836883749248</v>
      </c>
    </row>
    <row r="244" spans="2:9" x14ac:dyDescent="0.25">
      <c r="B244" s="15"/>
      <c r="C244" s="15"/>
      <c r="D244" s="15" t="s">
        <v>11</v>
      </c>
      <c r="E244" s="18">
        <v>131</v>
      </c>
      <c r="F244" s="18">
        <v>1560</v>
      </c>
      <c r="G244" s="18">
        <v>1073.3000000000002</v>
      </c>
      <c r="H244" s="21">
        <f t="shared" si="10"/>
        <v>11.908396946564885</v>
      </c>
      <c r="I244" s="21">
        <f t="shared" si="11"/>
        <v>0.68801282051282064</v>
      </c>
    </row>
    <row r="245" spans="2:9" x14ac:dyDescent="0.25">
      <c r="B245" s="15"/>
      <c r="C245" s="16" t="s">
        <v>29</v>
      </c>
      <c r="D245" s="16"/>
      <c r="E245" s="17">
        <v>143.4</v>
      </c>
      <c r="F245" s="17">
        <v>1630</v>
      </c>
      <c r="G245" s="17">
        <v>1219.192</v>
      </c>
      <c r="H245" s="22">
        <f>+AVERAGE(H246:H250)</f>
        <v>11.247455534075115</v>
      </c>
      <c r="I245" s="22">
        <f>+AVERAGE(I246:I250)</f>
        <v>0.73568763883544452</v>
      </c>
    </row>
    <row r="246" spans="2:9" x14ac:dyDescent="0.25">
      <c r="B246" s="15"/>
      <c r="C246" s="15"/>
      <c r="D246" s="15" t="s">
        <v>7</v>
      </c>
      <c r="E246" s="18">
        <v>128</v>
      </c>
      <c r="F246" s="18">
        <v>1227</v>
      </c>
      <c r="G246" s="18">
        <v>660.26</v>
      </c>
      <c r="H246" s="21">
        <f t="shared" si="10"/>
        <v>9.5859375</v>
      </c>
      <c r="I246" s="21">
        <f t="shared" si="11"/>
        <v>0.53810920945395269</v>
      </c>
    </row>
    <row r="247" spans="2:9" x14ac:dyDescent="0.25">
      <c r="B247" s="15"/>
      <c r="C247" s="15"/>
      <c r="D247" s="15" t="s">
        <v>8</v>
      </c>
      <c r="E247" s="18">
        <v>123</v>
      </c>
      <c r="F247" s="18">
        <v>1238</v>
      </c>
      <c r="G247" s="18">
        <v>886.30000000000007</v>
      </c>
      <c r="H247" s="21">
        <f t="shared" si="10"/>
        <v>10.065040650406504</v>
      </c>
      <c r="I247" s="21">
        <f t="shared" si="11"/>
        <v>0.71591276252019387</v>
      </c>
    </row>
    <row r="248" spans="2:9" x14ac:dyDescent="0.25">
      <c r="B248" s="15"/>
      <c r="C248" s="15"/>
      <c r="D248" s="15" t="s">
        <v>9</v>
      </c>
      <c r="E248" s="18">
        <v>145</v>
      </c>
      <c r="F248" s="18">
        <v>1695</v>
      </c>
      <c r="G248" s="18">
        <v>1592.15</v>
      </c>
      <c r="H248" s="21">
        <f t="shared" si="10"/>
        <v>11.689655172413794</v>
      </c>
      <c r="I248" s="21">
        <f t="shared" si="11"/>
        <v>0.93932153392330386</v>
      </c>
    </row>
    <row r="249" spans="2:9" x14ac:dyDescent="0.25">
      <c r="B249" s="15"/>
      <c r="C249" s="15"/>
      <c r="D249" s="15" t="s">
        <v>10</v>
      </c>
      <c r="E249" s="18">
        <v>152</v>
      </c>
      <c r="F249" s="18">
        <v>1945</v>
      </c>
      <c r="G249" s="18">
        <v>1551.4999999999998</v>
      </c>
      <c r="H249" s="21">
        <f t="shared" si="10"/>
        <v>12.796052631578947</v>
      </c>
      <c r="I249" s="21">
        <f t="shared" si="11"/>
        <v>0.79768637532133668</v>
      </c>
    </row>
    <row r="250" spans="2:9" x14ac:dyDescent="0.25">
      <c r="B250" s="15"/>
      <c r="C250" s="15"/>
      <c r="D250" s="15" t="s">
        <v>11</v>
      </c>
      <c r="E250" s="18">
        <v>169</v>
      </c>
      <c r="F250" s="18">
        <v>2045</v>
      </c>
      <c r="G250" s="18">
        <v>1405.75</v>
      </c>
      <c r="H250" s="21">
        <f t="shared" si="10"/>
        <v>12.100591715976332</v>
      </c>
      <c r="I250" s="21">
        <f t="shared" si="11"/>
        <v>0.68740831295843519</v>
      </c>
    </row>
    <row r="251" spans="2:9" x14ac:dyDescent="0.25">
      <c r="B251" s="15"/>
      <c r="C251" s="16" t="s">
        <v>30</v>
      </c>
      <c r="D251" s="16"/>
      <c r="E251" s="17">
        <v>135</v>
      </c>
      <c r="F251" s="17">
        <v>1617.2</v>
      </c>
      <c r="G251" s="17">
        <v>1289.798</v>
      </c>
      <c r="H251" s="22">
        <f>+AVERAGE(H252:H256)</f>
        <v>11.997537692555111</v>
      </c>
      <c r="I251" s="22">
        <f>+AVERAGE(I252:I256)</f>
        <v>0.78642240290323284</v>
      </c>
    </row>
    <row r="252" spans="2:9" x14ac:dyDescent="0.25">
      <c r="B252" s="15"/>
      <c r="C252" s="15"/>
      <c r="D252" s="15" t="s">
        <v>7</v>
      </c>
      <c r="E252" s="18">
        <v>135</v>
      </c>
      <c r="F252" s="18">
        <v>1333</v>
      </c>
      <c r="G252" s="18">
        <v>759.15000000000009</v>
      </c>
      <c r="H252" s="21">
        <f t="shared" si="10"/>
        <v>9.8740740740740733</v>
      </c>
      <c r="I252" s="21">
        <f t="shared" si="11"/>
        <v>0.56950487621905488</v>
      </c>
    </row>
    <row r="253" spans="2:9" x14ac:dyDescent="0.25">
      <c r="B253" s="15"/>
      <c r="C253" s="15"/>
      <c r="D253" s="15" t="s">
        <v>8</v>
      </c>
      <c r="E253" s="18">
        <v>151</v>
      </c>
      <c r="F253" s="18">
        <v>1798</v>
      </c>
      <c r="G253" s="18">
        <v>1433.27</v>
      </c>
      <c r="H253" s="21">
        <f t="shared" si="10"/>
        <v>11.907284768211921</v>
      </c>
      <c r="I253" s="21">
        <f t="shared" si="11"/>
        <v>0.79714682981090101</v>
      </c>
    </row>
    <row r="254" spans="2:9" x14ac:dyDescent="0.25">
      <c r="B254" s="15"/>
      <c r="C254" s="15"/>
      <c r="D254" s="15" t="s">
        <v>9</v>
      </c>
      <c r="E254" s="18">
        <v>141</v>
      </c>
      <c r="F254" s="18">
        <v>1805</v>
      </c>
      <c r="G254" s="18">
        <v>1830.25</v>
      </c>
      <c r="H254" s="21">
        <f t="shared" si="10"/>
        <v>12.801418439716311</v>
      </c>
      <c r="I254" s="21">
        <f t="shared" si="11"/>
        <v>1.01398891966759</v>
      </c>
    </row>
    <row r="255" spans="2:9" x14ac:dyDescent="0.25">
      <c r="B255" s="15"/>
      <c r="C255" s="15"/>
      <c r="D255" s="15" t="s">
        <v>10</v>
      </c>
      <c r="E255" s="18">
        <v>116</v>
      </c>
      <c r="F255" s="18">
        <v>1475</v>
      </c>
      <c r="G255" s="18">
        <v>1271.4099999999999</v>
      </c>
      <c r="H255" s="21">
        <f t="shared" si="10"/>
        <v>12.71551724137931</v>
      </c>
      <c r="I255" s="21">
        <f t="shared" si="11"/>
        <v>0.86197288135593209</v>
      </c>
    </row>
    <row r="256" spans="2:9" x14ac:dyDescent="0.25">
      <c r="B256" s="15"/>
      <c r="C256" s="15"/>
      <c r="D256" s="15" t="s">
        <v>11</v>
      </c>
      <c r="E256" s="18">
        <v>132</v>
      </c>
      <c r="F256" s="18">
        <v>1675</v>
      </c>
      <c r="G256" s="18">
        <v>1154.9099999999999</v>
      </c>
      <c r="H256" s="21">
        <f t="shared" si="10"/>
        <v>12.689393939393939</v>
      </c>
      <c r="I256" s="21">
        <f t="shared" si="11"/>
        <v>0.68949850746268648</v>
      </c>
    </row>
    <row r="257" spans="2:9" x14ac:dyDescent="0.25">
      <c r="B257" s="15"/>
      <c r="C257" s="16" t="s">
        <v>31</v>
      </c>
      <c r="D257" s="16"/>
      <c r="E257" s="17">
        <v>58.2</v>
      </c>
      <c r="F257" s="17">
        <v>613.79999999999995</v>
      </c>
      <c r="G257" s="17">
        <v>447.06200000000007</v>
      </c>
      <c r="H257" s="22">
        <f>+AVERAGE(H258:H262)</f>
        <v>10.736843518954393</v>
      </c>
      <c r="I257" s="22">
        <f>+AVERAGE(I258:I262)</f>
        <v>0.72925303863061441</v>
      </c>
    </row>
    <row r="258" spans="2:9" x14ac:dyDescent="0.25">
      <c r="B258" s="15"/>
      <c r="C258" s="15"/>
      <c r="D258" s="15" t="s">
        <v>7</v>
      </c>
      <c r="E258" s="18">
        <v>72</v>
      </c>
      <c r="F258" s="18">
        <v>660</v>
      </c>
      <c r="G258" s="18">
        <v>380.08000000000004</v>
      </c>
      <c r="H258" s="21">
        <f t="shared" si="10"/>
        <v>9.1666666666666661</v>
      </c>
      <c r="I258" s="21">
        <f t="shared" si="11"/>
        <v>0.57587878787878799</v>
      </c>
    </row>
    <row r="259" spans="2:9" x14ac:dyDescent="0.25">
      <c r="B259" s="15"/>
      <c r="C259" s="15"/>
      <c r="D259" s="15" t="s">
        <v>8</v>
      </c>
      <c r="E259" s="18">
        <v>67</v>
      </c>
      <c r="F259" s="18">
        <v>633</v>
      </c>
      <c r="G259" s="18">
        <v>390.44000000000005</v>
      </c>
      <c r="H259" s="21">
        <f t="shared" si="10"/>
        <v>9.4477611940298516</v>
      </c>
      <c r="I259" s="21">
        <f t="shared" si="11"/>
        <v>0.61680884676145353</v>
      </c>
    </row>
    <row r="260" spans="2:9" x14ac:dyDescent="0.25">
      <c r="B260" s="15"/>
      <c r="C260" s="15"/>
      <c r="D260" s="15" t="s">
        <v>9</v>
      </c>
      <c r="E260" s="18">
        <v>55</v>
      </c>
      <c r="F260" s="18">
        <v>634</v>
      </c>
      <c r="G260" s="18">
        <v>618.29999999999995</v>
      </c>
      <c r="H260" s="21">
        <f t="shared" si="10"/>
        <v>11.527272727272727</v>
      </c>
      <c r="I260" s="21">
        <f t="shared" si="11"/>
        <v>0.97523659305993682</v>
      </c>
    </row>
    <row r="261" spans="2:9" x14ac:dyDescent="0.25">
      <c r="B261" s="15"/>
      <c r="C261" s="15"/>
      <c r="D261" s="15" t="s">
        <v>10</v>
      </c>
      <c r="E261" s="18">
        <v>49</v>
      </c>
      <c r="F261" s="18">
        <v>586</v>
      </c>
      <c r="G261" s="18">
        <v>479.2</v>
      </c>
      <c r="H261" s="21">
        <f t="shared" si="10"/>
        <v>11.959183673469388</v>
      </c>
      <c r="I261" s="21">
        <f t="shared" si="11"/>
        <v>0.81774744027303747</v>
      </c>
    </row>
    <row r="262" spans="2:9" x14ac:dyDescent="0.25">
      <c r="B262" s="15"/>
      <c r="C262" s="15"/>
      <c r="D262" s="15" t="s">
        <v>11</v>
      </c>
      <c r="E262" s="18">
        <v>48</v>
      </c>
      <c r="F262" s="18">
        <v>556</v>
      </c>
      <c r="G262" s="18">
        <v>367.29</v>
      </c>
      <c r="H262" s="21">
        <f t="shared" si="10"/>
        <v>11.583333333333334</v>
      </c>
      <c r="I262" s="21">
        <f t="shared" si="11"/>
        <v>0.66059352517985614</v>
      </c>
    </row>
    <row r="263" spans="2:9" x14ac:dyDescent="0.25">
      <c r="B263" s="15"/>
      <c r="C263" s="16" t="s">
        <v>32</v>
      </c>
      <c r="D263" s="16"/>
      <c r="E263" s="17">
        <v>404</v>
      </c>
      <c r="F263" s="17">
        <v>5172.3999999999996</v>
      </c>
      <c r="G263" s="17">
        <v>4038.3039999999992</v>
      </c>
      <c r="H263" s="22">
        <f>+AVERAGE(H264:H268)</f>
        <v>12.860279210444167</v>
      </c>
      <c r="I263" s="22">
        <f>+AVERAGE(I264:I268)</f>
        <v>0.78382548413980058</v>
      </c>
    </row>
    <row r="264" spans="2:9" x14ac:dyDescent="0.25">
      <c r="B264" s="15"/>
      <c r="C264" s="15"/>
      <c r="D264" s="15" t="s">
        <v>7</v>
      </c>
      <c r="E264" s="18">
        <v>449</v>
      </c>
      <c r="F264" s="18">
        <v>5127</v>
      </c>
      <c r="G264" s="18">
        <v>3111.4900000000002</v>
      </c>
      <c r="H264" s="21">
        <f t="shared" ref="H264:H326" si="12">+IF(E264=0,0,F264/E264)</f>
        <v>11.418708240534521</v>
      </c>
      <c r="I264" s="21">
        <f t="shared" ref="I264:I326" si="13">+IF(F264=0,0,G264/F264)</f>
        <v>0.60688316754437299</v>
      </c>
    </row>
    <row r="265" spans="2:9" x14ac:dyDescent="0.25">
      <c r="B265" s="15"/>
      <c r="C265" s="15"/>
      <c r="D265" s="15" t="s">
        <v>8</v>
      </c>
      <c r="E265" s="18">
        <v>455</v>
      </c>
      <c r="F265" s="18">
        <v>5875</v>
      </c>
      <c r="G265" s="18">
        <v>4524.75</v>
      </c>
      <c r="H265" s="21">
        <f t="shared" si="12"/>
        <v>12.912087912087912</v>
      </c>
      <c r="I265" s="21">
        <f t="shared" si="13"/>
        <v>0.77017021276595743</v>
      </c>
    </row>
    <row r="266" spans="2:9" x14ac:dyDescent="0.25">
      <c r="B266" s="15"/>
      <c r="C266" s="15"/>
      <c r="D266" s="15" t="s">
        <v>9</v>
      </c>
      <c r="E266" s="18">
        <v>384</v>
      </c>
      <c r="F266" s="18">
        <v>5090</v>
      </c>
      <c r="G266" s="18">
        <v>5171</v>
      </c>
      <c r="H266" s="21">
        <f t="shared" si="12"/>
        <v>13.255208333333334</v>
      </c>
      <c r="I266" s="21">
        <f t="shared" si="13"/>
        <v>1.0159135559921415</v>
      </c>
    </row>
    <row r="267" spans="2:9" x14ac:dyDescent="0.25">
      <c r="B267" s="15"/>
      <c r="C267" s="15"/>
      <c r="D267" s="15" t="s">
        <v>10</v>
      </c>
      <c r="E267" s="18">
        <v>332</v>
      </c>
      <c r="F267" s="18">
        <v>4473</v>
      </c>
      <c r="G267" s="18">
        <v>3798.75</v>
      </c>
      <c r="H267" s="21">
        <f t="shared" si="12"/>
        <v>13.47289156626506</v>
      </c>
      <c r="I267" s="21">
        <f t="shared" si="13"/>
        <v>0.84926224010731055</v>
      </c>
    </row>
    <row r="268" spans="2:9" x14ac:dyDescent="0.25">
      <c r="B268" s="15"/>
      <c r="C268" s="15"/>
      <c r="D268" s="15" t="s">
        <v>11</v>
      </c>
      <c r="E268" s="18">
        <v>400</v>
      </c>
      <c r="F268" s="18">
        <v>5297</v>
      </c>
      <c r="G268" s="18">
        <v>3585.5299999999997</v>
      </c>
      <c r="H268" s="21">
        <f t="shared" si="12"/>
        <v>13.2425</v>
      </c>
      <c r="I268" s="21">
        <f t="shared" si="13"/>
        <v>0.6768982442892203</v>
      </c>
    </row>
    <row r="269" spans="2:9" x14ac:dyDescent="0.25">
      <c r="B269" s="15"/>
      <c r="C269" s="16" t="s">
        <v>107</v>
      </c>
      <c r="D269" s="16"/>
      <c r="E269" s="17">
        <v>88.8</v>
      </c>
      <c r="F269" s="17">
        <v>921</v>
      </c>
      <c r="G269" s="17">
        <v>662.4</v>
      </c>
      <c r="H269" s="22">
        <f>+AVERAGE(H270:H274)</f>
        <v>10.460273809523809</v>
      </c>
      <c r="I269" s="22">
        <f>+AVERAGE(I270:I274)</f>
        <v>0.72431606808695759</v>
      </c>
    </row>
    <row r="270" spans="2:9" x14ac:dyDescent="0.25">
      <c r="B270" s="15"/>
      <c r="C270" s="15"/>
      <c r="D270" s="15" t="s">
        <v>7</v>
      </c>
      <c r="E270" s="18">
        <v>105</v>
      </c>
      <c r="F270" s="18">
        <v>963</v>
      </c>
      <c r="G270" s="18">
        <v>536.02</v>
      </c>
      <c r="H270" s="21">
        <f t="shared" si="12"/>
        <v>9.1714285714285708</v>
      </c>
      <c r="I270" s="21">
        <f t="shared" si="13"/>
        <v>0.5566147455867082</v>
      </c>
    </row>
    <row r="271" spans="2:9" x14ac:dyDescent="0.25">
      <c r="B271" s="15"/>
      <c r="C271" s="15"/>
      <c r="D271" s="15" t="s">
        <v>8</v>
      </c>
      <c r="E271" s="18">
        <v>96</v>
      </c>
      <c r="F271" s="18">
        <v>937</v>
      </c>
      <c r="G271" s="18">
        <v>597.28</v>
      </c>
      <c r="H271" s="21">
        <f t="shared" si="12"/>
        <v>9.7604166666666661</v>
      </c>
      <c r="I271" s="21">
        <f t="shared" si="13"/>
        <v>0.6374386339381003</v>
      </c>
    </row>
    <row r="272" spans="2:9" x14ac:dyDescent="0.25">
      <c r="B272" s="15"/>
      <c r="C272" s="15"/>
      <c r="D272" s="15" t="s">
        <v>9</v>
      </c>
      <c r="E272" s="18">
        <v>84</v>
      </c>
      <c r="F272" s="18">
        <v>916</v>
      </c>
      <c r="G272" s="18">
        <v>901.3</v>
      </c>
      <c r="H272" s="21">
        <f t="shared" si="12"/>
        <v>10.904761904761905</v>
      </c>
      <c r="I272" s="21">
        <f t="shared" si="13"/>
        <v>0.98395196506550209</v>
      </c>
    </row>
    <row r="273" spans="2:9" x14ac:dyDescent="0.25">
      <c r="B273" s="15"/>
      <c r="C273" s="15"/>
      <c r="D273" s="15" t="s">
        <v>10</v>
      </c>
      <c r="E273" s="18">
        <v>75</v>
      </c>
      <c r="F273" s="18">
        <v>817</v>
      </c>
      <c r="G273" s="18">
        <v>662.84999999999991</v>
      </c>
      <c r="H273" s="21">
        <f t="shared" si="12"/>
        <v>10.893333333333333</v>
      </c>
      <c r="I273" s="21">
        <f t="shared" si="13"/>
        <v>0.81132190942472449</v>
      </c>
    </row>
    <row r="274" spans="2:9" x14ac:dyDescent="0.25">
      <c r="B274" s="15"/>
      <c r="C274" s="15"/>
      <c r="D274" s="15" t="s">
        <v>11</v>
      </c>
      <c r="E274" s="18">
        <v>84</v>
      </c>
      <c r="F274" s="18">
        <v>972</v>
      </c>
      <c r="G274" s="18">
        <v>614.55000000000007</v>
      </c>
      <c r="H274" s="21">
        <f t="shared" si="12"/>
        <v>11.571428571428571</v>
      </c>
      <c r="I274" s="21">
        <f t="shared" si="13"/>
        <v>0.6322530864197532</v>
      </c>
    </row>
    <row r="275" spans="2:9" x14ac:dyDescent="0.25">
      <c r="B275" s="15"/>
      <c r="C275" s="16" t="s">
        <v>33</v>
      </c>
      <c r="D275" s="16"/>
      <c r="E275" s="17">
        <v>1003.6</v>
      </c>
      <c r="F275" s="17">
        <v>14163</v>
      </c>
      <c r="G275" s="17">
        <v>10842.55</v>
      </c>
      <c r="H275" s="22">
        <f>+AVERAGE(H276:H280)</f>
        <v>14.106392773057678</v>
      </c>
      <c r="I275" s="22">
        <f>+AVERAGE(I276:I280)</f>
        <v>0.76834021553203957</v>
      </c>
    </row>
    <row r="276" spans="2:9" x14ac:dyDescent="0.25">
      <c r="B276" s="15"/>
      <c r="C276" s="15"/>
      <c r="D276" s="15" t="s">
        <v>7</v>
      </c>
      <c r="E276" s="18">
        <v>1025</v>
      </c>
      <c r="F276" s="18">
        <v>14085</v>
      </c>
      <c r="G276" s="18">
        <v>8319.5499999999993</v>
      </c>
      <c r="H276" s="21">
        <f t="shared" si="12"/>
        <v>13.741463414634147</v>
      </c>
      <c r="I276" s="21">
        <f t="shared" si="13"/>
        <v>0.59066737664181745</v>
      </c>
    </row>
    <row r="277" spans="2:9" x14ac:dyDescent="0.25">
      <c r="B277" s="15"/>
      <c r="C277" s="15"/>
      <c r="D277" s="15" t="s">
        <v>8</v>
      </c>
      <c r="E277" s="18">
        <v>1087</v>
      </c>
      <c r="F277" s="18">
        <v>15820</v>
      </c>
      <c r="G277" s="18">
        <v>11247.3</v>
      </c>
      <c r="H277" s="21">
        <f t="shared" si="12"/>
        <v>14.553817847286108</v>
      </c>
      <c r="I277" s="21">
        <f t="shared" si="13"/>
        <v>0.71095448798988614</v>
      </c>
    </row>
    <row r="278" spans="2:9" x14ac:dyDescent="0.25">
      <c r="B278" s="15"/>
      <c r="C278" s="15"/>
      <c r="D278" s="15" t="s">
        <v>9</v>
      </c>
      <c r="E278" s="18">
        <v>994</v>
      </c>
      <c r="F278" s="18">
        <v>14090</v>
      </c>
      <c r="G278" s="18">
        <v>14600</v>
      </c>
      <c r="H278" s="21">
        <f t="shared" si="12"/>
        <v>14.175050301810865</v>
      </c>
      <c r="I278" s="21">
        <f t="shared" si="13"/>
        <v>1.0361958836053939</v>
      </c>
    </row>
    <row r="279" spans="2:9" x14ac:dyDescent="0.25">
      <c r="B279" s="15"/>
      <c r="C279" s="15"/>
      <c r="D279" s="15" t="s">
        <v>10</v>
      </c>
      <c r="E279" s="18">
        <v>907</v>
      </c>
      <c r="F279" s="18">
        <v>12790</v>
      </c>
      <c r="G279" s="18">
        <v>10867.2</v>
      </c>
      <c r="H279" s="21">
        <f t="shared" si="12"/>
        <v>14.101433296582139</v>
      </c>
      <c r="I279" s="21">
        <f t="shared" si="13"/>
        <v>0.84966379984362794</v>
      </c>
    </row>
    <row r="280" spans="2:9" x14ac:dyDescent="0.25">
      <c r="B280" s="15"/>
      <c r="C280" s="15"/>
      <c r="D280" s="15" t="s">
        <v>11</v>
      </c>
      <c r="E280" s="18">
        <v>1005</v>
      </c>
      <c r="F280" s="18">
        <v>14030</v>
      </c>
      <c r="G280" s="18">
        <v>9178.7000000000007</v>
      </c>
      <c r="H280" s="21">
        <f t="shared" si="12"/>
        <v>13.960199004975124</v>
      </c>
      <c r="I280" s="21">
        <f t="shared" si="13"/>
        <v>0.6542195295794726</v>
      </c>
    </row>
    <row r="281" spans="2:9" x14ac:dyDescent="0.25">
      <c r="B281" s="15"/>
      <c r="C281" s="16" t="s">
        <v>34</v>
      </c>
      <c r="D281" s="16"/>
      <c r="E281" s="17">
        <v>82.6</v>
      </c>
      <c r="F281" s="17">
        <v>922.4</v>
      </c>
      <c r="G281" s="17">
        <v>670.26199999999994</v>
      </c>
      <c r="H281" s="22">
        <f>+AVERAGE(H282:H286)</f>
        <v>11.199370198319119</v>
      </c>
      <c r="I281" s="22">
        <f>+AVERAGE(I282:I286)</f>
        <v>0.73399326867425452</v>
      </c>
    </row>
    <row r="282" spans="2:9" x14ac:dyDescent="0.25">
      <c r="B282" s="15"/>
      <c r="C282" s="15"/>
      <c r="D282" s="15" t="s">
        <v>7</v>
      </c>
      <c r="E282" s="18">
        <v>96</v>
      </c>
      <c r="F282" s="18">
        <v>901</v>
      </c>
      <c r="G282" s="18">
        <v>549.14999999999986</v>
      </c>
      <c r="H282" s="21">
        <f t="shared" si="12"/>
        <v>9.3854166666666661</v>
      </c>
      <c r="I282" s="21">
        <f t="shared" si="13"/>
        <v>0.60948945615982231</v>
      </c>
    </row>
    <row r="283" spans="2:9" x14ac:dyDescent="0.25">
      <c r="B283" s="15"/>
      <c r="C283" s="15"/>
      <c r="D283" s="15" t="s">
        <v>8</v>
      </c>
      <c r="E283" s="18">
        <v>77</v>
      </c>
      <c r="F283" s="18">
        <v>827</v>
      </c>
      <c r="G283" s="18">
        <v>521.36</v>
      </c>
      <c r="H283" s="21">
        <f t="shared" si="12"/>
        <v>10.74025974025974</v>
      </c>
      <c r="I283" s="21">
        <f t="shared" si="13"/>
        <v>0.63042321644498189</v>
      </c>
    </row>
    <row r="284" spans="2:9" x14ac:dyDescent="0.25">
      <c r="B284" s="15"/>
      <c r="C284" s="15"/>
      <c r="D284" s="15" t="s">
        <v>9</v>
      </c>
      <c r="E284" s="18">
        <v>73</v>
      </c>
      <c r="F284" s="18">
        <v>813</v>
      </c>
      <c r="G284" s="18">
        <v>738.19999999999993</v>
      </c>
      <c r="H284" s="21">
        <f t="shared" si="12"/>
        <v>11.136986301369863</v>
      </c>
      <c r="I284" s="21">
        <f t="shared" si="13"/>
        <v>0.90799507995079942</v>
      </c>
    </row>
    <row r="285" spans="2:9" x14ac:dyDescent="0.25">
      <c r="B285" s="15"/>
      <c r="C285" s="15"/>
      <c r="D285" s="15" t="s">
        <v>10</v>
      </c>
      <c r="E285" s="18">
        <v>73</v>
      </c>
      <c r="F285" s="18">
        <v>883</v>
      </c>
      <c r="G285" s="18">
        <v>768.95</v>
      </c>
      <c r="H285" s="21">
        <f t="shared" si="12"/>
        <v>12.095890410958905</v>
      </c>
      <c r="I285" s="21">
        <f t="shared" si="13"/>
        <v>0.87083805209513032</v>
      </c>
    </row>
    <row r="286" spans="2:9" x14ac:dyDescent="0.25">
      <c r="B286" s="15"/>
      <c r="C286" s="15"/>
      <c r="D286" s="15" t="s">
        <v>11</v>
      </c>
      <c r="E286" s="18">
        <v>94</v>
      </c>
      <c r="F286" s="18">
        <v>1188</v>
      </c>
      <c r="G286" s="18">
        <v>773.65</v>
      </c>
      <c r="H286" s="21">
        <f t="shared" si="12"/>
        <v>12.638297872340425</v>
      </c>
      <c r="I286" s="21">
        <f t="shared" si="13"/>
        <v>0.65122053872053876</v>
      </c>
    </row>
    <row r="287" spans="2:9" x14ac:dyDescent="0.25">
      <c r="B287" s="24" t="s">
        <v>75</v>
      </c>
      <c r="C287" s="14"/>
      <c r="D287" s="14"/>
      <c r="E287" s="25">
        <f>+E288+E294+E300+E306+E312+E317</f>
        <v>110.36666666666666</v>
      </c>
      <c r="F287" s="25">
        <f t="shared" ref="F287:G287" si="14">+F288+F294+F300+F306+F312+F317</f>
        <v>1457.26</v>
      </c>
      <c r="G287" s="25">
        <f t="shared" si="14"/>
        <v>1063.6668666666667</v>
      </c>
      <c r="H287" s="23">
        <f>+F287/E287</f>
        <v>13.203805496828753</v>
      </c>
      <c r="I287" s="23">
        <f>+G287/F287</f>
        <v>0.72990877857531722</v>
      </c>
    </row>
    <row r="288" spans="2:9" x14ac:dyDescent="0.25">
      <c r="B288" s="15"/>
      <c r="C288" s="16" t="s">
        <v>75</v>
      </c>
      <c r="D288" s="16"/>
      <c r="E288" s="17">
        <v>27.6</v>
      </c>
      <c r="F288" s="17">
        <v>461.6</v>
      </c>
      <c r="G288" s="17">
        <v>266.52000000000004</v>
      </c>
      <c r="H288" s="22">
        <f>+AVERAGE(H289:H293)</f>
        <v>16.75416666666667</v>
      </c>
      <c r="I288" s="22">
        <f>+AVERAGE(I289:I293)</f>
        <v>0.57095322643230939</v>
      </c>
    </row>
    <row r="289" spans="2:9" x14ac:dyDescent="0.25">
      <c r="B289" s="15"/>
      <c r="C289" s="15"/>
      <c r="D289" s="15" t="s">
        <v>7</v>
      </c>
      <c r="E289" s="18">
        <v>23</v>
      </c>
      <c r="F289" s="18">
        <v>391</v>
      </c>
      <c r="G289" s="18">
        <v>168.13</v>
      </c>
      <c r="H289" s="21">
        <f t="shared" si="12"/>
        <v>17</v>
      </c>
      <c r="I289" s="21">
        <f t="shared" si="13"/>
        <v>0.43</v>
      </c>
    </row>
    <row r="290" spans="2:9" x14ac:dyDescent="0.25">
      <c r="B290" s="15"/>
      <c r="C290" s="15"/>
      <c r="D290" s="15" t="s">
        <v>8</v>
      </c>
      <c r="E290" s="18">
        <v>28</v>
      </c>
      <c r="F290" s="18">
        <v>474</v>
      </c>
      <c r="G290" s="18">
        <v>241.26</v>
      </c>
      <c r="H290" s="21">
        <f t="shared" si="12"/>
        <v>16.928571428571427</v>
      </c>
      <c r="I290" s="21">
        <f t="shared" si="13"/>
        <v>0.50898734177215188</v>
      </c>
    </row>
    <row r="291" spans="2:9" x14ac:dyDescent="0.25">
      <c r="B291" s="15"/>
      <c r="C291" s="15"/>
      <c r="D291" s="15" t="s">
        <v>9</v>
      </c>
      <c r="E291" s="18">
        <v>34</v>
      </c>
      <c r="F291" s="18">
        <v>578</v>
      </c>
      <c r="G291" s="18">
        <v>344.76</v>
      </c>
      <c r="H291" s="21">
        <f t="shared" si="12"/>
        <v>17</v>
      </c>
      <c r="I291" s="21">
        <f t="shared" si="13"/>
        <v>0.59647058823529409</v>
      </c>
    </row>
    <row r="292" spans="2:9" x14ac:dyDescent="0.25">
      <c r="B292" s="15"/>
      <c r="C292" s="15"/>
      <c r="D292" s="15" t="s">
        <v>10</v>
      </c>
      <c r="E292" s="18">
        <v>32</v>
      </c>
      <c r="F292" s="18">
        <v>510</v>
      </c>
      <c r="G292" s="18">
        <v>362.25</v>
      </c>
      <c r="H292" s="21">
        <f t="shared" si="12"/>
        <v>15.9375</v>
      </c>
      <c r="I292" s="21">
        <f t="shared" si="13"/>
        <v>0.71029411764705885</v>
      </c>
    </row>
    <row r="293" spans="2:9" x14ac:dyDescent="0.25">
      <c r="B293" s="15"/>
      <c r="C293" s="15"/>
      <c r="D293" s="15" t="s">
        <v>11</v>
      </c>
      <c r="E293" s="18">
        <v>21</v>
      </c>
      <c r="F293" s="18">
        <v>355</v>
      </c>
      <c r="G293" s="18">
        <v>216.20000000000002</v>
      </c>
      <c r="H293" s="21">
        <f t="shared" si="12"/>
        <v>16.904761904761905</v>
      </c>
      <c r="I293" s="21">
        <f t="shared" si="13"/>
        <v>0.60901408450704231</v>
      </c>
    </row>
    <row r="294" spans="2:9" x14ac:dyDescent="0.25">
      <c r="B294" s="15"/>
      <c r="C294" s="16" t="s">
        <v>108</v>
      </c>
      <c r="D294" s="16"/>
      <c r="E294" s="17">
        <v>60</v>
      </c>
      <c r="F294" s="17">
        <v>683</v>
      </c>
      <c r="G294" s="17">
        <v>610.29999999999995</v>
      </c>
      <c r="H294" s="22">
        <f>+AVERAGE(H295:H299)</f>
        <v>11.05</v>
      </c>
      <c r="I294" s="22">
        <f>+AVERAGE(I295:I299)</f>
        <v>0.87075831485587574</v>
      </c>
    </row>
    <row r="295" spans="2:9" x14ac:dyDescent="0.25">
      <c r="B295" s="15"/>
      <c r="C295" s="15"/>
      <c r="D295" s="15" t="s">
        <v>7</v>
      </c>
      <c r="E295" s="18">
        <v>55</v>
      </c>
      <c r="F295" s="18">
        <v>660</v>
      </c>
      <c r="G295" s="18">
        <v>474</v>
      </c>
      <c r="H295" s="21">
        <f t="shared" si="12"/>
        <v>12</v>
      </c>
      <c r="I295" s="21">
        <f t="shared" si="13"/>
        <v>0.71818181818181814</v>
      </c>
    </row>
    <row r="296" spans="2:9" x14ac:dyDescent="0.25">
      <c r="B296" s="15"/>
      <c r="C296" s="15"/>
      <c r="D296" s="15" t="s">
        <v>8</v>
      </c>
      <c r="E296" s="18">
        <v>50</v>
      </c>
      <c r="F296" s="18">
        <v>600</v>
      </c>
      <c r="G296" s="18">
        <v>456</v>
      </c>
      <c r="H296" s="21">
        <f t="shared" si="12"/>
        <v>12</v>
      </c>
      <c r="I296" s="21">
        <f t="shared" si="13"/>
        <v>0.76</v>
      </c>
    </row>
    <row r="297" spans="2:9" x14ac:dyDescent="0.25">
      <c r="B297" s="15"/>
      <c r="C297" s="15"/>
      <c r="D297" s="15" t="s">
        <v>9</v>
      </c>
      <c r="E297" s="18">
        <v>100</v>
      </c>
      <c r="F297" s="18">
        <v>1200</v>
      </c>
      <c r="G297" s="18">
        <v>1200</v>
      </c>
      <c r="H297" s="21">
        <f t="shared" si="12"/>
        <v>12</v>
      </c>
      <c r="I297" s="21">
        <f t="shared" si="13"/>
        <v>1</v>
      </c>
    </row>
    <row r="298" spans="2:9" x14ac:dyDescent="0.25">
      <c r="B298" s="15"/>
      <c r="C298" s="15"/>
      <c r="D298" s="15" t="s">
        <v>10</v>
      </c>
      <c r="E298" s="18">
        <v>15</v>
      </c>
      <c r="F298" s="18">
        <v>135</v>
      </c>
      <c r="G298" s="18">
        <v>121.5</v>
      </c>
      <c r="H298" s="21">
        <f t="shared" si="12"/>
        <v>9</v>
      </c>
      <c r="I298" s="21">
        <f t="shared" si="13"/>
        <v>0.9</v>
      </c>
    </row>
    <row r="299" spans="2:9" x14ac:dyDescent="0.25">
      <c r="B299" s="15"/>
      <c r="C299" s="15"/>
      <c r="D299" s="15" t="s">
        <v>11</v>
      </c>
      <c r="E299" s="18">
        <v>80</v>
      </c>
      <c r="F299" s="18">
        <v>820</v>
      </c>
      <c r="G299" s="18">
        <v>800</v>
      </c>
      <c r="H299" s="21">
        <f t="shared" si="12"/>
        <v>10.25</v>
      </c>
      <c r="I299" s="21">
        <f t="shared" si="13"/>
        <v>0.97560975609756095</v>
      </c>
    </row>
    <row r="300" spans="2:9" x14ac:dyDescent="0.25">
      <c r="B300" s="15"/>
      <c r="C300" s="16" t="s">
        <v>109</v>
      </c>
      <c r="D300" s="16"/>
      <c r="E300" s="17">
        <v>15.6</v>
      </c>
      <c r="F300" s="17">
        <v>216.76</v>
      </c>
      <c r="G300" s="17">
        <v>113.14119999999998</v>
      </c>
      <c r="H300" s="22">
        <f>+AVERAGE(H301:H305)</f>
        <v>12.620000000000001</v>
      </c>
      <c r="I300" s="22">
        <f>+AVERAGE(I301:I305)</f>
        <v>0.53249999999999997</v>
      </c>
    </row>
    <row r="301" spans="2:9" x14ac:dyDescent="0.25">
      <c r="B301" s="15"/>
      <c r="C301" s="15"/>
      <c r="D301" s="15" t="s">
        <v>7</v>
      </c>
      <c r="E301" s="18">
        <v>25</v>
      </c>
      <c r="F301" s="18">
        <v>375</v>
      </c>
      <c r="G301" s="18">
        <v>161.25</v>
      </c>
      <c r="H301" s="21">
        <f t="shared" si="12"/>
        <v>15</v>
      </c>
      <c r="I301" s="21">
        <f t="shared" si="13"/>
        <v>0.43</v>
      </c>
    </row>
    <row r="302" spans="2:9" x14ac:dyDescent="0.25">
      <c r="B302" s="15"/>
      <c r="C302" s="15"/>
      <c r="D302" s="15" t="s">
        <v>8</v>
      </c>
      <c r="E302" s="18">
        <v>16</v>
      </c>
      <c r="F302" s="18">
        <v>248</v>
      </c>
      <c r="G302" s="18">
        <v>106.64</v>
      </c>
      <c r="H302" s="21">
        <f t="shared" si="12"/>
        <v>15.5</v>
      </c>
      <c r="I302" s="21">
        <f t="shared" si="13"/>
        <v>0.43</v>
      </c>
    </row>
    <row r="303" spans="2:9" x14ac:dyDescent="0.25">
      <c r="B303" s="15"/>
      <c r="C303" s="15"/>
      <c r="D303" s="15" t="s">
        <v>9</v>
      </c>
      <c r="E303" s="18">
        <v>13</v>
      </c>
      <c r="F303" s="18">
        <v>208</v>
      </c>
      <c r="G303" s="18">
        <v>108.16</v>
      </c>
      <c r="H303" s="21">
        <f t="shared" si="12"/>
        <v>16</v>
      </c>
      <c r="I303" s="21">
        <f t="shared" si="13"/>
        <v>0.52</v>
      </c>
    </row>
    <row r="304" spans="2:9" x14ac:dyDescent="0.25">
      <c r="B304" s="15"/>
      <c r="C304" s="15"/>
      <c r="D304" s="15" t="s">
        <v>10</v>
      </c>
      <c r="E304" s="18">
        <v>16</v>
      </c>
      <c r="F304" s="18">
        <v>240</v>
      </c>
      <c r="G304" s="18">
        <v>183</v>
      </c>
      <c r="H304" s="21">
        <f t="shared" si="12"/>
        <v>15</v>
      </c>
      <c r="I304" s="21">
        <f t="shared" si="13"/>
        <v>0.76249999999999996</v>
      </c>
    </row>
    <row r="305" spans="2:9" x14ac:dyDescent="0.25">
      <c r="B305" s="15"/>
      <c r="C305" s="15"/>
      <c r="D305" s="15" t="s">
        <v>11</v>
      </c>
      <c r="E305" s="18">
        <v>8</v>
      </c>
      <c r="F305" s="18">
        <v>12.8</v>
      </c>
      <c r="G305" s="18">
        <v>6.6560000000000006</v>
      </c>
      <c r="H305" s="21">
        <f t="shared" si="12"/>
        <v>1.6</v>
      </c>
      <c r="I305" s="21">
        <f t="shared" si="13"/>
        <v>0.52</v>
      </c>
    </row>
    <row r="306" spans="2:9" x14ac:dyDescent="0.25">
      <c r="B306" s="15"/>
      <c r="C306" s="16" t="s">
        <v>110</v>
      </c>
      <c r="D306" s="16"/>
      <c r="E306" s="17">
        <v>3</v>
      </c>
      <c r="F306" s="17">
        <v>35.4</v>
      </c>
      <c r="G306" s="17">
        <v>21.624000000000002</v>
      </c>
      <c r="H306" s="22">
        <f>+AVERAGE(H307:H311)</f>
        <v>11.8</v>
      </c>
      <c r="I306" s="22">
        <f>+AVERAGE(I307:I311)</f>
        <v>0.628</v>
      </c>
    </row>
    <row r="307" spans="2:9" x14ac:dyDescent="0.25">
      <c r="B307" s="15"/>
      <c r="C307" s="15"/>
      <c r="D307" s="15" t="s">
        <v>7</v>
      </c>
      <c r="E307" s="18">
        <v>3</v>
      </c>
      <c r="F307" s="18">
        <v>36</v>
      </c>
      <c r="G307" s="18">
        <v>18</v>
      </c>
      <c r="H307" s="21">
        <f t="shared" si="12"/>
        <v>12</v>
      </c>
      <c r="I307" s="21">
        <f t="shared" si="13"/>
        <v>0.5</v>
      </c>
    </row>
    <row r="308" spans="2:9" x14ac:dyDescent="0.25">
      <c r="B308" s="15"/>
      <c r="C308" s="15"/>
      <c r="D308" s="15" t="s">
        <v>8</v>
      </c>
      <c r="E308" s="18">
        <v>3</v>
      </c>
      <c r="F308" s="18">
        <v>36</v>
      </c>
      <c r="G308" s="18">
        <v>18.72</v>
      </c>
      <c r="H308" s="21">
        <f t="shared" si="12"/>
        <v>12</v>
      </c>
      <c r="I308" s="21">
        <f t="shared" si="13"/>
        <v>0.52</v>
      </c>
    </row>
    <row r="309" spans="2:9" x14ac:dyDescent="0.25">
      <c r="B309" s="15"/>
      <c r="C309" s="15"/>
      <c r="D309" s="15" t="s">
        <v>9</v>
      </c>
      <c r="E309" s="18">
        <v>3</v>
      </c>
      <c r="F309" s="18">
        <v>30</v>
      </c>
      <c r="G309" s="18">
        <v>24</v>
      </c>
      <c r="H309" s="21">
        <f t="shared" si="12"/>
        <v>10</v>
      </c>
      <c r="I309" s="21">
        <f t="shared" si="13"/>
        <v>0.8</v>
      </c>
    </row>
    <row r="310" spans="2:9" x14ac:dyDescent="0.25">
      <c r="B310" s="15"/>
      <c r="C310" s="15"/>
      <c r="D310" s="15" t="s">
        <v>10</v>
      </c>
      <c r="E310" s="18">
        <v>3</v>
      </c>
      <c r="F310" s="18">
        <v>30</v>
      </c>
      <c r="G310" s="18">
        <v>24</v>
      </c>
      <c r="H310" s="21">
        <f t="shared" si="12"/>
        <v>10</v>
      </c>
      <c r="I310" s="21">
        <f t="shared" si="13"/>
        <v>0.8</v>
      </c>
    </row>
    <row r="311" spans="2:9" x14ac:dyDescent="0.25">
      <c r="B311" s="15"/>
      <c r="C311" s="15"/>
      <c r="D311" s="15" t="s">
        <v>11</v>
      </c>
      <c r="E311" s="18">
        <v>3</v>
      </c>
      <c r="F311" s="18">
        <v>45</v>
      </c>
      <c r="G311" s="18">
        <v>23.400000000000002</v>
      </c>
      <c r="H311" s="21">
        <f t="shared" si="12"/>
        <v>15</v>
      </c>
      <c r="I311" s="21">
        <f t="shared" si="13"/>
        <v>0.52</v>
      </c>
    </row>
    <row r="312" spans="2:9" x14ac:dyDescent="0.25">
      <c r="B312" s="15"/>
      <c r="C312" s="16" t="s">
        <v>111</v>
      </c>
      <c r="D312" s="16"/>
      <c r="E312" s="17">
        <v>2.5</v>
      </c>
      <c r="F312" s="17">
        <v>36.5</v>
      </c>
      <c r="G312" s="17">
        <v>30.875000000000004</v>
      </c>
      <c r="H312" s="22">
        <f>+AVERAGE(H313:H317)</f>
        <v>14.470163009404388</v>
      </c>
      <c r="I312" s="22">
        <f>+AVERAGE(I313:I317)</f>
        <v>0.93453935935938315</v>
      </c>
    </row>
    <row r="313" spans="2:9" x14ac:dyDescent="0.25">
      <c r="B313" s="15"/>
      <c r="C313" s="15"/>
      <c r="D313" s="15" t="s">
        <v>7</v>
      </c>
      <c r="E313" s="18">
        <v>4</v>
      </c>
      <c r="F313" s="18">
        <v>60</v>
      </c>
      <c r="G313" s="18">
        <v>25.8</v>
      </c>
      <c r="H313" s="21">
        <f t="shared" si="12"/>
        <v>15</v>
      </c>
      <c r="I313" s="21">
        <f t="shared" si="13"/>
        <v>0.43</v>
      </c>
    </row>
    <row r="314" spans="2:9" x14ac:dyDescent="0.25">
      <c r="B314" s="15"/>
      <c r="C314" s="15"/>
      <c r="D314" s="15" t="s">
        <v>8</v>
      </c>
      <c r="E314" s="18">
        <v>2</v>
      </c>
      <c r="F314" s="18">
        <v>26</v>
      </c>
      <c r="G314" s="18">
        <v>33.800000000000004</v>
      </c>
      <c r="H314" s="21">
        <f t="shared" si="12"/>
        <v>13</v>
      </c>
      <c r="I314" s="21">
        <f t="shared" si="13"/>
        <v>1.3000000000000003</v>
      </c>
    </row>
    <row r="315" spans="2:9" x14ac:dyDescent="0.25">
      <c r="B315" s="15"/>
      <c r="C315" s="15"/>
      <c r="D315" s="15" t="s">
        <v>9</v>
      </c>
      <c r="E315" s="18">
        <v>2</v>
      </c>
      <c r="F315" s="18">
        <v>30</v>
      </c>
      <c r="G315" s="18">
        <v>51</v>
      </c>
      <c r="H315" s="21">
        <f t="shared" si="12"/>
        <v>15</v>
      </c>
      <c r="I315" s="21">
        <f t="shared" si="13"/>
        <v>1.7</v>
      </c>
    </row>
    <row r="316" spans="2:9" x14ac:dyDescent="0.25">
      <c r="B316" s="15"/>
      <c r="C316" s="15"/>
      <c r="D316" s="15" t="s">
        <v>10</v>
      </c>
      <c r="E316" s="18">
        <v>2</v>
      </c>
      <c r="F316" s="18">
        <v>30</v>
      </c>
      <c r="G316" s="18">
        <v>12.9</v>
      </c>
      <c r="H316" s="21">
        <f t="shared" si="12"/>
        <v>15</v>
      </c>
      <c r="I316" s="21">
        <f t="shared" si="13"/>
        <v>0.43</v>
      </c>
    </row>
    <row r="317" spans="2:9" x14ac:dyDescent="0.25">
      <c r="B317" s="15"/>
      <c r="C317" s="16" t="s">
        <v>112</v>
      </c>
      <c r="D317" s="16"/>
      <c r="E317" s="17">
        <v>1.6666666666666667</v>
      </c>
      <c r="F317" s="17">
        <v>24</v>
      </c>
      <c r="G317" s="17">
        <v>21.206666666666667</v>
      </c>
      <c r="H317" s="22">
        <f>+AVERAGE(H318:H322)</f>
        <v>14.350815047021944</v>
      </c>
      <c r="I317" s="22">
        <f>+AVERAGE(I318:I322)</f>
        <v>0.81269679679691575</v>
      </c>
    </row>
    <row r="318" spans="2:9" x14ac:dyDescent="0.25">
      <c r="B318" s="15"/>
      <c r="C318" s="15"/>
      <c r="D318" s="15" t="s">
        <v>7</v>
      </c>
      <c r="E318" s="18">
        <v>1</v>
      </c>
      <c r="F318" s="18">
        <v>14</v>
      </c>
      <c r="G318" s="18">
        <v>6.02</v>
      </c>
      <c r="H318" s="21">
        <f t="shared" si="12"/>
        <v>14</v>
      </c>
      <c r="I318" s="21">
        <f t="shared" si="13"/>
        <v>0.43</v>
      </c>
    </row>
    <row r="319" spans="2:9" x14ac:dyDescent="0.25">
      <c r="B319" s="15"/>
      <c r="C319" s="15"/>
      <c r="D319" s="15" t="s">
        <v>8</v>
      </c>
      <c r="E319" s="18">
        <v>2</v>
      </c>
      <c r="F319" s="18">
        <v>28</v>
      </c>
      <c r="G319" s="18">
        <v>42</v>
      </c>
      <c r="H319" s="21">
        <f t="shared" si="12"/>
        <v>14</v>
      </c>
      <c r="I319" s="21">
        <f t="shared" si="13"/>
        <v>1.5</v>
      </c>
    </row>
    <row r="320" spans="2:9" x14ac:dyDescent="0.25">
      <c r="B320" s="15"/>
      <c r="C320" s="15"/>
      <c r="D320" s="15" t="s">
        <v>9</v>
      </c>
      <c r="E320" s="18">
        <v>2</v>
      </c>
      <c r="F320" s="18">
        <v>30</v>
      </c>
      <c r="G320" s="18">
        <v>15.600000000000001</v>
      </c>
      <c r="H320" s="21">
        <f t="shared" si="12"/>
        <v>15</v>
      </c>
      <c r="I320" s="21">
        <f t="shared" si="13"/>
        <v>0.52</v>
      </c>
    </row>
    <row r="321" spans="2:9" x14ac:dyDescent="0.25">
      <c r="B321" s="24" t="s">
        <v>12</v>
      </c>
      <c r="C321" s="14"/>
      <c r="D321" s="14"/>
      <c r="E321" s="25">
        <f>+E322+E328+E334+E340+E346+E352+E358+E364+E370+E376+E382+E388</f>
        <v>6293</v>
      </c>
      <c r="F321" s="25">
        <f t="shared" ref="F321:G321" si="15">+F322+F328+F334+F340+F346+F352+F358+F364+F370+F376+F382+F388</f>
        <v>111755.00000000001</v>
      </c>
      <c r="G321" s="25">
        <f t="shared" si="15"/>
        <v>84327.748000000021</v>
      </c>
      <c r="H321" s="23">
        <f>+F321/E321</f>
        <v>17.758620689655174</v>
      </c>
      <c r="I321" s="23">
        <f>+G321/F321</f>
        <v>0.75457695852534568</v>
      </c>
    </row>
    <row r="322" spans="2:9" x14ac:dyDescent="0.25">
      <c r="B322" s="15"/>
      <c r="C322" s="16" t="s">
        <v>35</v>
      </c>
      <c r="D322" s="16"/>
      <c r="E322" s="17">
        <v>8.1999999999999993</v>
      </c>
      <c r="F322" s="17">
        <v>88.2</v>
      </c>
      <c r="G322" s="17">
        <v>75.41</v>
      </c>
      <c r="H322" s="22">
        <f>+AVERAGE(H323:H327)</f>
        <v>10.995454545454546</v>
      </c>
      <c r="I322" s="22">
        <f>+AVERAGE(I323:I327)</f>
        <v>0.85890702545923303</v>
      </c>
    </row>
    <row r="323" spans="2:9" x14ac:dyDescent="0.25">
      <c r="B323" s="15"/>
      <c r="C323" s="15"/>
      <c r="D323" s="15" t="s">
        <v>7</v>
      </c>
      <c r="E323" s="18">
        <v>11</v>
      </c>
      <c r="F323" s="18">
        <v>107</v>
      </c>
      <c r="G323" s="18">
        <v>61.3</v>
      </c>
      <c r="H323" s="21">
        <f t="shared" si="12"/>
        <v>9.7272727272727266</v>
      </c>
      <c r="I323" s="21">
        <f t="shared" si="13"/>
        <v>0.57289719626168223</v>
      </c>
    </row>
    <row r="324" spans="2:9" x14ac:dyDescent="0.25">
      <c r="B324" s="15"/>
      <c r="C324" s="15"/>
      <c r="D324" s="15" t="s">
        <v>8</v>
      </c>
      <c r="E324" s="18">
        <v>10</v>
      </c>
      <c r="F324" s="18">
        <v>104</v>
      </c>
      <c r="G324" s="18">
        <v>96.72</v>
      </c>
      <c r="H324" s="21">
        <f t="shared" si="12"/>
        <v>10.4</v>
      </c>
      <c r="I324" s="21">
        <f t="shared" si="13"/>
        <v>0.92999999999999994</v>
      </c>
    </row>
    <row r="325" spans="2:9" x14ac:dyDescent="0.25">
      <c r="B325" s="15"/>
      <c r="C325" s="15"/>
      <c r="D325" s="15" t="s">
        <v>9</v>
      </c>
      <c r="E325" s="18">
        <v>8</v>
      </c>
      <c r="F325" s="18">
        <v>90</v>
      </c>
      <c r="G325" s="18">
        <v>108</v>
      </c>
      <c r="H325" s="21">
        <f t="shared" si="12"/>
        <v>11.25</v>
      </c>
      <c r="I325" s="21">
        <f t="shared" si="13"/>
        <v>1.2</v>
      </c>
    </row>
    <row r="326" spans="2:9" x14ac:dyDescent="0.25">
      <c r="B326" s="15"/>
      <c r="C326" s="15"/>
      <c r="D326" s="15" t="s">
        <v>10</v>
      </c>
      <c r="E326" s="18">
        <v>2</v>
      </c>
      <c r="F326" s="18">
        <v>24</v>
      </c>
      <c r="G326" s="18">
        <v>19.200000000000003</v>
      </c>
      <c r="H326" s="21">
        <f t="shared" si="12"/>
        <v>12</v>
      </c>
      <c r="I326" s="21">
        <f t="shared" si="13"/>
        <v>0.80000000000000016</v>
      </c>
    </row>
    <row r="327" spans="2:9" x14ac:dyDescent="0.25">
      <c r="B327" s="15"/>
      <c r="C327" s="15"/>
      <c r="D327" s="15" t="s">
        <v>11</v>
      </c>
      <c r="E327" s="18">
        <v>10</v>
      </c>
      <c r="F327" s="18">
        <v>116</v>
      </c>
      <c r="G327" s="18">
        <v>91.83</v>
      </c>
      <c r="H327" s="21">
        <f t="shared" ref="H327:H390" si="16">+IF(E327=0,0,F327/E327)</f>
        <v>11.6</v>
      </c>
      <c r="I327" s="21">
        <f t="shared" ref="I327:I390" si="17">+IF(F327=0,0,G327/F327)</f>
        <v>0.79163793103448277</v>
      </c>
    </row>
    <row r="328" spans="2:9" x14ac:dyDescent="0.25">
      <c r="B328" s="15"/>
      <c r="C328" s="16" t="s">
        <v>36</v>
      </c>
      <c r="D328" s="16"/>
      <c r="E328" s="17">
        <v>4.8</v>
      </c>
      <c r="F328" s="17">
        <v>59.6</v>
      </c>
      <c r="G328" s="17">
        <v>47.275999999999996</v>
      </c>
      <c r="H328" s="22">
        <f>+AVERAGE(H329:H333)</f>
        <v>12.586666666666664</v>
      </c>
      <c r="I328" s="22">
        <f>+AVERAGE(I329:I333)</f>
        <v>0.77871456116546456</v>
      </c>
    </row>
    <row r="329" spans="2:9" x14ac:dyDescent="0.25">
      <c r="B329" s="15"/>
      <c r="C329" s="15"/>
      <c r="D329" s="15" t="s">
        <v>7</v>
      </c>
      <c r="E329" s="18">
        <v>6</v>
      </c>
      <c r="F329" s="18">
        <v>52</v>
      </c>
      <c r="G329" s="18">
        <v>30.160000000000004</v>
      </c>
      <c r="H329" s="21">
        <f t="shared" si="16"/>
        <v>8.6666666666666661</v>
      </c>
      <c r="I329" s="21">
        <f t="shared" si="17"/>
        <v>0.58000000000000007</v>
      </c>
    </row>
    <row r="330" spans="2:9" x14ac:dyDescent="0.25">
      <c r="B330" s="15"/>
      <c r="C330" s="15"/>
      <c r="D330" s="15" t="s">
        <v>8</v>
      </c>
      <c r="E330" s="18">
        <v>5</v>
      </c>
      <c r="F330" s="18">
        <v>75</v>
      </c>
      <c r="G330" s="18">
        <v>60</v>
      </c>
      <c r="H330" s="21">
        <f t="shared" si="16"/>
        <v>15</v>
      </c>
      <c r="I330" s="21">
        <f t="shared" si="17"/>
        <v>0.8</v>
      </c>
    </row>
    <row r="331" spans="2:9" x14ac:dyDescent="0.25">
      <c r="B331" s="15"/>
      <c r="C331" s="15"/>
      <c r="D331" s="15" t="s">
        <v>9</v>
      </c>
      <c r="E331" s="18">
        <v>5</v>
      </c>
      <c r="F331" s="18">
        <v>66</v>
      </c>
      <c r="G331" s="18">
        <v>59.22</v>
      </c>
      <c r="H331" s="21">
        <f t="shared" si="16"/>
        <v>13.2</v>
      </c>
      <c r="I331" s="21">
        <f t="shared" si="17"/>
        <v>0.89727272727272722</v>
      </c>
    </row>
    <row r="332" spans="2:9" x14ac:dyDescent="0.25">
      <c r="B332" s="15"/>
      <c r="C332" s="15"/>
      <c r="D332" s="15" t="s">
        <v>10</v>
      </c>
      <c r="E332" s="18">
        <v>5</v>
      </c>
      <c r="F332" s="18">
        <v>67</v>
      </c>
      <c r="G332" s="18">
        <v>59.1</v>
      </c>
      <c r="H332" s="21">
        <f t="shared" si="16"/>
        <v>13.4</v>
      </c>
      <c r="I332" s="21">
        <f t="shared" si="17"/>
        <v>0.88208955223880603</v>
      </c>
    </row>
    <row r="333" spans="2:9" x14ac:dyDescent="0.25">
      <c r="B333" s="15"/>
      <c r="C333" s="15"/>
      <c r="D333" s="15" t="s">
        <v>11</v>
      </c>
      <c r="E333" s="18">
        <v>3</v>
      </c>
      <c r="F333" s="18">
        <v>38</v>
      </c>
      <c r="G333" s="18">
        <v>27.9</v>
      </c>
      <c r="H333" s="21">
        <f t="shared" si="16"/>
        <v>12.666666666666666</v>
      </c>
      <c r="I333" s="21">
        <f t="shared" si="17"/>
        <v>0.73421052631578942</v>
      </c>
    </row>
    <row r="334" spans="2:9" x14ac:dyDescent="0.25">
      <c r="B334" s="15"/>
      <c r="C334" s="16" t="s">
        <v>12</v>
      </c>
      <c r="D334" s="16"/>
      <c r="E334" s="17">
        <v>5842</v>
      </c>
      <c r="F334" s="17">
        <v>106137.60000000001</v>
      </c>
      <c r="G334" s="17">
        <v>79900.639999999999</v>
      </c>
      <c r="H334" s="22">
        <f>+AVERAGE(H335:H339)</f>
        <v>18.114257534942787</v>
      </c>
      <c r="I334" s="22">
        <f>+AVERAGE(I335:I339)</f>
        <v>0.76496638887794666</v>
      </c>
    </row>
    <row r="335" spans="2:9" x14ac:dyDescent="0.25">
      <c r="B335" s="15"/>
      <c r="C335" s="15"/>
      <c r="D335" s="15" t="s">
        <v>7</v>
      </c>
      <c r="E335" s="18">
        <v>6140</v>
      </c>
      <c r="F335" s="18">
        <v>107923</v>
      </c>
      <c r="G335" s="18">
        <v>65500.65</v>
      </c>
      <c r="H335" s="21">
        <f t="shared" si="16"/>
        <v>17.577035830618893</v>
      </c>
      <c r="I335" s="21">
        <f t="shared" si="17"/>
        <v>0.60692021163236753</v>
      </c>
    </row>
    <row r="336" spans="2:9" x14ac:dyDescent="0.25">
      <c r="B336" s="15"/>
      <c r="C336" s="15"/>
      <c r="D336" s="15" t="s">
        <v>8</v>
      </c>
      <c r="E336" s="18">
        <v>6060</v>
      </c>
      <c r="F336" s="18">
        <v>113580</v>
      </c>
      <c r="G336" s="18">
        <v>78542.5</v>
      </c>
      <c r="H336" s="21">
        <f t="shared" si="16"/>
        <v>18.742574257425744</v>
      </c>
      <c r="I336" s="21">
        <f t="shared" si="17"/>
        <v>0.69151699242824438</v>
      </c>
    </row>
    <row r="337" spans="2:9" x14ac:dyDescent="0.25">
      <c r="B337" s="15"/>
      <c r="C337" s="15"/>
      <c r="D337" s="15" t="s">
        <v>9</v>
      </c>
      <c r="E337" s="18">
        <v>5680</v>
      </c>
      <c r="F337" s="18">
        <v>101095</v>
      </c>
      <c r="G337" s="18">
        <v>108615.75</v>
      </c>
      <c r="H337" s="21">
        <f t="shared" si="16"/>
        <v>17.798415492957748</v>
      </c>
      <c r="I337" s="21">
        <f t="shared" si="17"/>
        <v>1.0743928977694248</v>
      </c>
    </row>
    <row r="338" spans="2:9" x14ac:dyDescent="0.25">
      <c r="B338" s="15"/>
      <c r="C338" s="15"/>
      <c r="D338" s="15" t="s">
        <v>10</v>
      </c>
      <c r="E338" s="18">
        <v>4895</v>
      </c>
      <c r="F338" s="18">
        <v>84190</v>
      </c>
      <c r="G338" s="18">
        <v>70088.5</v>
      </c>
      <c r="H338" s="21">
        <f t="shared" si="16"/>
        <v>17.199182839632279</v>
      </c>
      <c r="I338" s="21">
        <f t="shared" si="17"/>
        <v>0.83250386031595203</v>
      </c>
    </row>
    <row r="339" spans="2:9" x14ac:dyDescent="0.25">
      <c r="B339" s="15"/>
      <c r="C339" s="15"/>
      <c r="D339" s="15" t="s">
        <v>11</v>
      </c>
      <c r="E339" s="18">
        <v>6435</v>
      </c>
      <c r="F339" s="18">
        <v>123900</v>
      </c>
      <c r="G339" s="18">
        <v>76755.8</v>
      </c>
      <c r="H339" s="21">
        <f t="shared" si="16"/>
        <v>19.254079254079254</v>
      </c>
      <c r="I339" s="21">
        <f t="shared" si="17"/>
        <v>0.61949798224374497</v>
      </c>
    </row>
    <row r="340" spans="2:9" x14ac:dyDescent="0.25">
      <c r="B340" s="15"/>
      <c r="C340" s="16" t="s">
        <v>37</v>
      </c>
      <c r="D340" s="16"/>
      <c r="E340" s="17">
        <v>32</v>
      </c>
      <c r="F340" s="17">
        <v>401</v>
      </c>
      <c r="G340" s="17">
        <v>317.98199999999997</v>
      </c>
      <c r="H340" s="22">
        <f>+AVERAGE(H341:H345)</f>
        <v>12.47026932672094</v>
      </c>
      <c r="I340" s="22">
        <f>+AVERAGE(I341:I345)</f>
        <v>0.77650556538786253</v>
      </c>
    </row>
    <row r="341" spans="2:9" x14ac:dyDescent="0.25">
      <c r="B341" s="15"/>
      <c r="C341" s="15"/>
      <c r="D341" s="15" t="s">
        <v>7</v>
      </c>
      <c r="E341" s="18">
        <v>28</v>
      </c>
      <c r="F341" s="18">
        <v>309</v>
      </c>
      <c r="G341" s="18">
        <v>188.54</v>
      </c>
      <c r="H341" s="21">
        <f t="shared" si="16"/>
        <v>11.035714285714286</v>
      </c>
      <c r="I341" s="21">
        <f t="shared" si="17"/>
        <v>0.61016181229773458</v>
      </c>
    </row>
    <row r="342" spans="2:9" x14ac:dyDescent="0.25">
      <c r="B342" s="15"/>
      <c r="C342" s="15"/>
      <c r="D342" s="15" t="s">
        <v>8</v>
      </c>
      <c r="E342" s="18">
        <v>33</v>
      </c>
      <c r="F342" s="18">
        <v>433</v>
      </c>
      <c r="G342" s="18">
        <v>320.44999999999993</v>
      </c>
      <c r="H342" s="21">
        <f t="shared" si="16"/>
        <v>13.121212121212121</v>
      </c>
      <c r="I342" s="21">
        <f t="shared" si="17"/>
        <v>0.74006928406466499</v>
      </c>
    </row>
    <row r="343" spans="2:9" x14ac:dyDescent="0.25">
      <c r="B343" s="15"/>
      <c r="C343" s="15"/>
      <c r="D343" s="15" t="s">
        <v>9</v>
      </c>
      <c r="E343" s="18">
        <v>37</v>
      </c>
      <c r="F343" s="18">
        <v>487</v>
      </c>
      <c r="G343" s="18">
        <v>493.35</v>
      </c>
      <c r="H343" s="21">
        <f t="shared" si="16"/>
        <v>13.162162162162161</v>
      </c>
      <c r="I343" s="21">
        <f t="shared" si="17"/>
        <v>1.0130390143737167</v>
      </c>
    </row>
    <row r="344" spans="2:9" x14ac:dyDescent="0.25">
      <c r="B344" s="15"/>
      <c r="C344" s="15"/>
      <c r="D344" s="15" t="s">
        <v>10</v>
      </c>
      <c r="E344" s="18">
        <v>31</v>
      </c>
      <c r="F344" s="18">
        <v>381</v>
      </c>
      <c r="G344" s="18">
        <v>341.18000000000006</v>
      </c>
      <c r="H344" s="21">
        <f t="shared" si="16"/>
        <v>12.290322580645162</v>
      </c>
      <c r="I344" s="21">
        <f t="shared" si="17"/>
        <v>0.89548556430446213</v>
      </c>
    </row>
    <row r="345" spans="2:9" x14ac:dyDescent="0.25">
      <c r="B345" s="15"/>
      <c r="C345" s="15"/>
      <c r="D345" s="15" t="s">
        <v>11</v>
      </c>
      <c r="E345" s="18">
        <v>31</v>
      </c>
      <c r="F345" s="18">
        <v>395</v>
      </c>
      <c r="G345" s="18">
        <v>246.39</v>
      </c>
      <c r="H345" s="21">
        <f t="shared" si="16"/>
        <v>12.741935483870968</v>
      </c>
      <c r="I345" s="21">
        <f t="shared" si="17"/>
        <v>0.62377215189873414</v>
      </c>
    </row>
    <row r="346" spans="2:9" x14ac:dyDescent="0.25">
      <c r="B346" s="15"/>
      <c r="C346" s="16" t="s">
        <v>38</v>
      </c>
      <c r="D346" s="16"/>
      <c r="E346" s="17">
        <v>47.8</v>
      </c>
      <c r="F346" s="17">
        <v>583.4</v>
      </c>
      <c r="G346" s="17">
        <v>439.92000000000007</v>
      </c>
      <c r="H346" s="22">
        <f>+AVERAGE(H347:H351)</f>
        <v>12.286526404145835</v>
      </c>
      <c r="I346" s="22">
        <f>+AVERAGE(I347:I351)</f>
        <v>0.75990618549053091</v>
      </c>
    </row>
    <row r="347" spans="2:9" x14ac:dyDescent="0.25">
      <c r="B347" s="15"/>
      <c r="C347" s="15"/>
      <c r="D347" s="15" t="s">
        <v>7</v>
      </c>
      <c r="E347" s="18">
        <v>55</v>
      </c>
      <c r="F347" s="18">
        <v>591</v>
      </c>
      <c r="G347" s="18">
        <v>370.1</v>
      </c>
      <c r="H347" s="21">
        <f t="shared" si="16"/>
        <v>10.745454545454546</v>
      </c>
      <c r="I347" s="21">
        <f t="shared" si="17"/>
        <v>0.6262267343485618</v>
      </c>
    </row>
    <row r="348" spans="2:9" x14ac:dyDescent="0.25">
      <c r="B348" s="15"/>
      <c r="C348" s="15"/>
      <c r="D348" s="15" t="s">
        <v>8</v>
      </c>
      <c r="E348" s="18">
        <v>53</v>
      </c>
      <c r="F348" s="18">
        <v>651</v>
      </c>
      <c r="G348" s="18">
        <v>474.8</v>
      </c>
      <c r="H348" s="21">
        <f t="shared" si="16"/>
        <v>12.283018867924529</v>
      </c>
      <c r="I348" s="21">
        <f t="shared" si="17"/>
        <v>0.72933947772657448</v>
      </c>
    </row>
    <row r="349" spans="2:9" x14ac:dyDescent="0.25">
      <c r="B349" s="15"/>
      <c r="C349" s="15"/>
      <c r="D349" s="15" t="s">
        <v>9</v>
      </c>
      <c r="E349" s="18">
        <v>40</v>
      </c>
      <c r="F349" s="18">
        <v>534</v>
      </c>
      <c r="G349" s="18">
        <v>501.2</v>
      </c>
      <c r="H349" s="21">
        <f t="shared" si="16"/>
        <v>13.35</v>
      </c>
      <c r="I349" s="21">
        <f t="shared" si="17"/>
        <v>0.93857677902621717</v>
      </c>
    </row>
    <row r="350" spans="2:9" x14ac:dyDescent="0.25">
      <c r="B350" s="15"/>
      <c r="C350" s="15"/>
      <c r="D350" s="15" t="s">
        <v>10</v>
      </c>
      <c r="E350" s="18">
        <v>44</v>
      </c>
      <c r="F350" s="18">
        <v>536</v>
      </c>
      <c r="G350" s="18">
        <v>444.8</v>
      </c>
      <c r="H350" s="21">
        <f t="shared" si="16"/>
        <v>12.181818181818182</v>
      </c>
      <c r="I350" s="21">
        <f t="shared" si="17"/>
        <v>0.82985074626865674</v>
      </c>
    </row>
    <row r="351" spans="2:9" x14ac:dyDescent="0.25">
      <c r="B351" s="15"/>
      <c r="C351" s="15"/>
      <c r="D351" s="15" t="s">
        <v>11</v>
      </c>
      <c r="E351" s="18">
        <v>47</v>
      </c>
      <c r="F351" s="18">
        <v>605</v>
      </c>
      <c r="G351" s="18">
        <v>408.70000000000005</v>
      </c>
      <c r="H351" s="21">
        <f t="shared" si="16"/>
        <v>12.872340425531915</v>
      </c>
      <c r="I351" s="21">
        <f t="shared" si="17"/>
        <v>0.67553719008264468</v>
      </c>
    </row>
    <row r="352" spans="2:9" x14ac:dyDescent="0.25">
      <c r="B352" s="15"/>
      <c r="C352" s="16" t="s">
        <v>39</v>
      </c>
      <c r="D352" s="16"/>
      <c r="E352" s="17">
        <v>83.6</v>
      </c>
      <c r="F352" s="17">
        <v>1092.8</v>
      </c>
      <c r="G352" s="17">
        <v>867.42199999999991</v>
      </c>
      <c r="H352" s="22">
        <f>+AVERAGE(H353:H357)</f>
        <v>13.105830637710071</v>
      </c>
      <c r="I352" s="22">
        <f>+AVERAGE(I353:I357)</f>
        <v>0.79351235789220331</v>
      </c>
    </row>
    <row r="353" spans="2:9" x14ac:dyDescent="0.25">
      <c r="B353" s="15"/>
      <c r="C353" s="15"/>
      <c r="D353" s="15" t="s">
        <v>7</v>
      </c>
      <c r="E353" s="18">
        <v>94</v>
      </c>
      <c r="F353" s="18">
        <v>1077</v>
      </c>
      <c r="G353" s="18">
        <v>688.5</v>
      </c>
      <c r="H353" s="21">
        <f t="shared" si="16"/>
        <v>11.457446808510639</v>
      </c>
      <c r="I353" s="21">
        <f t="shared" si="17"/>
        <v>0.6392757660167131</v>
      </c>
    </row>
    <row r="354" spans="2:9" x14ac:dyDescent="0.25">
      <c r="B354" s="15"/>
      <c r="C354" s="15"/>
      <c r="D354" s="15" t="s">
        <v>8</v>
      </c>
      <c r="E354" s="18">
        <v>88</v>
      </c>
      <c r="F354" s="18">
        <v>1223</v>
      </c>
      <c r="G354" s="18">
        <v>932.3</v>
      </c>
      <c r="H354" s="21">
        <f t="shared" si="16"/>
        <v>13.897727272727273</v>
      </c>
      <c r="I354" s="21">
        <f t="shared" si="17"/>
        <v>0.76230580539656578</v>
      </c>
    </row>
    <row r="355" spans="2:9" x14ac:dyDescent="0.25">
      <c r="B355" s="15"/>
      <c r="C355" s="15"/>
      <c r="D355" s="15" t="s">
        <v>9</v>
      </c>
      <c r="E355" s="18">
        <v>81</v>
      </c>
      <c r="F355" s="18">
        <v>1133</v>
      </c>
      <c r="G355" s="18">
        <v>1233.7</v>
      </c>
      <c r="H355" s="21">
        <f t="shared" si="16"/>
        <v>13.987654320987655</v>
      </c>
      <c r="I355" s="21">
        <f t="shared" si="17"/>
        <v>1.0888790820829657</v>
      </c>
    </row>
    <row r="356" spans="2:9" x14ac:dyDescent="0.25">
      <c r="B356" s="15"/>
      <c r="C356" s="15"/>
      <c r="D356" s="15" t="s">
        <v>10</v>
      </c>
      <c r="E356" s="18">
        <v>65</v>
      </c>
      <c r="F356" s="18">
        <v>847</v>
      </c>
      <c r="G356" s="18">
        <v>669.25</v>
      </c>
      <c r="H356" s="21">
        <f t="shared" si="16"/>
        <v>13.030769230769231</v>
      </c>
      <c r="I356" s="21">
        <f t="shared" si="17"/>
        <v>0.79014167650531286</v>
      </c>
    </row>
    <row r="357" spans="2:9" x14ac:dyDescent="0.25">
      <c r="B357" s="15"/>
      <c r="C357" s="15"/>
      <c r="D357" s="15" t="s">
        <v>11</v>
      </c>
      <c r="E357" s="18">
        <v>90</v>
      </c>
      <c r="F357" s="18">
        <v>1184</v>
      </c>
      <c r="G357" s="18">
        <v>813.36</v>
      </c>
      <c r="H357" s="21">
        <f t="shared" si="16"/>
        <v>13.155555555555555</v>
      </c>
      <c r="I357" s="21">
        <f t="shared" si="17"/>
        <v>0.68695945945945946</v>
      </c>
    </row>
    <row r="358" spans="2:9" x14ac:dyDescent="0.25">
      <c r="B358" s="15"/>
      <c r="C358" s="16" t="s">
        <v>40</v>
      </c>
      <c r="D358" s="16"/>
      <c r="E358" s="17">
        <v>20</v>
      </c>
      <c r="F358" s="17">
        <v>211.2</v>
      </c>
      <c r="G358" s="17">
        <v>190.994</v>
      </c>
      <c r="H358" s="22">
        <f>+AVERAGE(H359:H363)</f>
        <v>11.028075664401051</v>
      </c>
      <c r="I358" s="22">
        <f>+AVERAGE(I359:I363)</f>
        <v>0.86510417895300118</v>
      </c>
    </row>
    <row r="359" spans="2:9" x14ac:dyDescent="0.25">
      <c r="B359" s="15"/>
      <c r="C359" s="15"/>
      <c r="D359" s="15" t="s">
        <v>7</v>
      </c>
      <c r="E359" s="18">
        <v>26</v>
      </c>
      <c r="F359" s="18">
        <v>235</v>
      </c>
      <c r="G359" s="18">
        <v>137.69999999999999</v>
      </c>
      <c r="H359" s="21">
        <f t="shared" si="16"/>
        <v>9.0384615384615383</v>
      </c>
      <c r="I359" s="21">
        <f t="shared" si="17"/>
        <v>0.58595744680851058</v>
      </c>
    </row>
    <row r="360" spans="2:9" x14ac:dyDescent="0.25">
      <c r="B360" s="15"/>
      <c r="C360" s="15"/>
      <c r="D360" s="15" t="s">
        <v>8</v>
      </c>
      <c r="E360" s="18">
        <v>23</v>
      </c>
      <c r="F360" s="18">
        <v>218</v>
      </c>
      <c r="G360" s="18">
        <v>224.6</v>
      </c>
      <c r="H360" s="21">
        <f t="shared" si="16"/>
        <v>9.4782608695652169</v>
      </c>
      <c r="I360" s="21">
        <f t="shared" si="17"/>
        <v>1.0302752293577981</v>
      </c>
    </row>
    <row r="361" spans="2:9" x14ac:dyDescent="0.25">
      <c r="B361" s="15"/>
      <c r="C361" s="15"/>
      <c r="D361" s="15" t="s">
        <v>9</v>
      </c>
      <c r="E361" s="18">
        <v>31</v>
      </c>
      <c r="F361" s="18">
        <v>350</v>
      </c>
      <c r="G361" s="18">
        <v>388</v>
      </c>
      <c r="H361" s="21">
        <f t="shared" si="16"/>
        <v>11.290322580645162</v>
      </c>
      <c r="I361" s="21">
        <f t="shared" si="17"/>
        <v>1.1085714285714285</v>
      </c>
    </row>
    <row r="362" spans="2:9" x14ac:dyDescent="0.25">
      <c r="B362" s="15"/>
      <c r="C362" s="15"/>
      <c r="D362" s="15" t="s">
        <v>10</v>
      </c>
      <c r="E362" s="18">
        <v>8</v>
      </c>
      <c r="F362" s="18">
        <v>102</v>
      </c>
      <c r="G362" s="18">
        <v>77.099999999999994</v>
      </c>
      <c r="H362" s="21">
        <f t="shared" si="16"/>
        <v>12.75</v>
      </c>
      <c r="I362" s="21">
        <f t="shared" si="17"/>
        <v>0.75588235294117645</v>
      </c>
    </row>
    <row r="363" spans="2:9" x14ac:dyDescent="0.25">
      <c r="B363" s="15"/>
      <c r="C363" s="15"/>
      <c r="D363" s="15" t="s">
        <v>11</v>
      </c>
      <c r="E363" s="18">
        <v>12</v>
      </c>
      <c r="F363" s="18">
        <v>151</v>
      </c>
      <c r="G363" s="18">
        <v>127.57</v>
      </c>
      <c r="H363" s="21">
        <f t="shared" si="16"/>
        <v>12.583333333333334</v>
      </c>
      <c r="I363" s="21">
        <f t="shared" si="17"/>
        <v>0.84483443708609263</v>
      </c>
    </row>
    <row r="364" spans="2:9" x14ac:dyDescent="0.25">
      <c r="B364" s="15"/>
      <c r="C364" s="16" t="s">
        <v>41</v>
      </c>
      <c r="D364" s="16"/>
      <c r="E364" s="17">
        <v>40.200000000000003</v>
      </c>
      <c r="F364" s="17">
        <v>507.6</v>
      </c>
      <c r="G364" s="17">
        <v>390.74800000000005</v>
      </c>
      <c r="H364" s="22">
        <f>+AVERAGE(H365:H369)</f>
        <v>12.51970180528691</v>
      </c>
      <c r="I364" s="22">
        <f>+AVERAGE(I365:I369)</f>
        <v>0.75392044176617323</v>
      </c>
    </row>
    <row r="365" spans="2:9" x14ac:dyDescent="0.25">
      <c r="B365" s="15"/>
      <c r="C365" s="15"/>
      <c r="D365" s="15" t="s">
        <v>7</v>
      </c>
      <c r="E365" s="18">
        <v>33</v>
      </c>
      <c r="F365" s="18">
        <v>358</v>
      </c>
      <c r="G365" s="18">
        <v>205.69000000000003</v>
      </c>
      <c r="H365" s="21">
        <f t="shared" si="16"/>
        <v>10.848484848484848</v>
      </c>
      <c r="I365" s="21">
        <f t="shared" si="17"/>
        <v>0.57455307262569844</v>
      </c>
    </row>
    <row r="366" spans="2:9" x14ac:dyDescent="0.25">
      <c r="B366" s="15"/>
      <c r="C366" s="15"/>
      <c r="D366" s="15" t="s">
        <v>8</v>
      </c>
      <c r="E366" s="18">
        <v>40</v>
      </c>
      <c r="F366" s="18">
        <v>519</v>
      </c>
      <c r="G366" s="18">
        <v>375.44000000000005</v>
      </c>
      <c r="H366" s="21">
        <f t="shared" si="16"/>
        <v>12.975</v>
      </c>
      <c r="I366" s="21">
        <f t="shared" si="17"/>
        <v>0.72339113680154155</v>
      </c>
    </row>
    <row r="367" spans="2:9" x14ac:dyDescent="0.25">
      <c r="B367" s="15"/>
      <c r="C367" s="15"/>
      <c r="D367" s="15" t="s">
        <v>9</v>
      </c>
      <c r="E367" s="18">
        <v>48</v>
      </c>
      <c r="F367" s="18">
        <v>621</v>
      </c>
      <c r="G367" s="18">
        <v>618.29999999999995</v>
      </c>
      <c r="H367" s="21">
        <f t="shared" si="16"/>
        <v>12.9375</v>
      </c>
      <c r="I367" s="21">
        <f t="shared" si="17"/>
        <v>0.99565217391304339</v>
      </c>
    </row>
    <row r="368" spans="2:9" x14ac:dyDescent="0.25">
      <c r="B368" s="15"/>
      <c r="C368" s="15"/>
      <c r="D368" s="15" t="s">
        <v>10</v>
      </c>
      <c r="E368" s="18">
        <v>33</v>
      </c>
      <c r="F368" s="18">
        <v>411</v>
      </c>
      <c r="G368" s="18">
        <v>328.23</v>
      </c>
      <c r="H368" s="21">
        <f t="shared" si="16"/>
        <v>12.454545454545455</v>
      </c>
      <c r="I368" s="21">
        <f t="shared" si="17"/>
        <v>0.79861313868613149</v>
      </c>
    </row>
    <row r="369" spans="2:9" x14ac:dyDescent="0.25">
      <c r="B369" s="15"/>
      <c r="C369" s="15"/>
      <c r="D369" s="15" t="s">
        <v>11</v>
      </c>
      <c r="E369" s="18">
        <v>47</v>
      </c>
      <c r="F369" s="18">
        <v>629</v>
      </c>
      <c r="G369" s="18">
        <v>426.08000000000004</v>
      </c>
      <c r="H369" s="21">
        <f t="shared" si="16"/>
        <v>13.382978723404255</v>
      </c>
      <c r="I369" s="21">
        <f t="shared" si="17"/>
        <v>0.67739268680445153</v>
      </c>
    </row>
    <row r="370" spans="2:9" x14ac:dyDescent="0.25">
      <c r="B370" s="15"/>
      <c r="C370" s="16" t="s">
        <v>17</v>
      </c>
      <c r="D370" s="16"/>
      <c r="E370" s="17">
        <v>12.2</v>
      </c>
      <c r="F370" s="17">
        <v>129.80000000000001</v>
      </c>
      <c r="G370" s="17">
        <v>97.919999999999987</v>
      </c>
      <c r="H370" s="22">
        <f>+AVERAGE(H371:H375)</f>
        <v>11.019772727272727</v>
      </c>
      <c r="I370" s="22">
        <f>+AVERAGE(I371:I375)</f>
        <v>0.79118365979485317</v>
      </c>
    </row>
    <row r="371" spans="2:9" x14ac:dyDescent="0.25">
      <c r="B371" s="15"/>
      <c r="C371" s="15"/>
      <c r="D371" s="15" t="s">
        <v>7</v>
      </c>
      <c r="E371" s="18">
        <v>18</v>
      </c>
      <c r="F371" s="18">
        <v>168</v>
      </c>
      <c r="G371" s="18">
        <v>83.17</v>
      </c>
      <c r="H371" s="21">
        <f t="shared" si="16"/>
        <v>9.3333333333333339</v>
      </c>
      <c r="I371" s="21">
        <f t="shared" si="17"/>
        <v>0.49505952380952384</v>
      </c>
    </row>
    <row r="372" spans="2:9" x14ac:dyDescent="0.25">
      <c r="B372" s="15"/>
      <c r="C372" s="15"/>
      <c r="D372" s="15" t="s">
        <v>8</v>
      </c>
      <c r="E372" s="18">
        <v>16</v>
      </c>
      <c r="F372" s="18">
        <v>153</v>
      </c>
      <c r="G372" s="18">
        <v>135.44999999999999</v>
      </c>
      <c r="H372" s="21">
        <f t="shared" si="16"/>
        <v>9.5625</v>
      </c>
      <c r="I372" s="21">
        <f t="shared" si="17"/>
        <v>0.88529411764705879</v>
      </c>
    </row>
    <row r="373" spans="2:9" x14ac:dyDescent="0.25">
      <c r="B373" s="15"/>
      <c r="C373" s="15"/>
      <c r="D373" s="15" t="s">
        <v>9</v>
      </c>
      <c r="E373" s="18">
        <v>6</v>
      </c>
      <c r="F373" s="18">
        <v>70</v>
      </c>
      <c r="G373" s="18">
        <v>72.150000000000006</v>
      </c>
      <c r="H373" s="21">
        <f t="shared" si="16"/>
        <v>11.666666666666666</v>
      </c>
      <c r="I373" s="21">
        <f t="shared" si="17"/>
        <v>1.0307142857142857</v>
      </c>
    </row>
    <row r="374" spans="2:9" x14ac:dyDescent="0.25">
      <c r="B374" s="15"/>
      <c r="C374" s="15"/>
      <c r="D374" s="15" t="s">
        <v>10</v>
      </c>
      <c r="E374" s="18">
        <v>11</v>
      </c>
      <c r="F374" s="18">
        <v>139</v>
      </c>
      <c r="G374" s="18">
        <v>104.2</v>
      </c>
      <c r="H374" s="21">
        <f t="shared" si="16"/>
        <v>12.636363636363637</v>
      </c>
      <c r="I374" s="21">
        <f t="shared" si="17"/>
        <v>0.7496402877697842</v>
      </c>
    </row>
    <row r="375" spans="2:9" x14ac:dyDescent="0.25">
      <c r="B375" s="15"/>
      <c r="C375" s="15"/>
      <c r="D375" s="15" t="s">
        <v>11</v>
      </c>
      <c r="E375" s="18">
        <v>10</v>
      </c>
      <c r="F375" s="18">
        <v>119</v>
      </c>
      <c r="G375" s="18">
        <v>94.63</v>
      </c>
      <c r="H375" s="21">
        <f t="shared" si="16"/>
        <v>11.9</v>
      </c>
      <c r="I375" s="21">
        <f t="shared" si="17"/>
        <v>0.79521008403361337</v>
      </c>
    </row>
    <row r="376" spans="2:9" x14ac:dyDescent="0.25">
      <c r="B376" s="15"/>
      <c r="C376" s="16" t="s">
        <v>42</v>
      </c>
      <c r="D376" s="16"/>
      <c r="E376" s="17">
        <v>28.6</v>
      </c>
      <c r="F376" s="17">
        <v>314.8</v>
      </c>
      <c r="G376" s="17">
        <v>271.67400000000004</v>
      </c>
      <c r="H376" s="22">
        <f>+AVERAGE(H377:H381)</f>
        <v>10.969104030501089</v>
      </c>
      <c r="I376" s="22">
        <f>+AVERAGE(I377:I381)</f>
        <v>0.84496355801206913</v>
      </c>
    </row>
    <row r="377" spans="2:9" x14ac:dyDescent="0.25">
      <c r="B377" s="15"/>
      <c r="C377" s="15"/>
      <c r="D377" s="15" t="s">
        <v>7</v>
      </c>
      <c r="E377" s="18">
        <v>26</v>
      </c>
      <c r="F377" s="18">
        <v>247</v>
      </c>
      <c r="G377" s="18">
        <v>140.69999999999999</v>
      </c>
      <c r="H377" s="21">
        <f t="shared" si="16"/>
        <v>9.5</v>
      </c>
      <c r="I377" s="21">
        <f t="shared" si="17"/>
        <v>0.56963562753036434</v>
      </c>
    </row>
    <row r="378" spans="2:9" x14ac:dyDescent="0.25">
      <c r="B378" s="15"/>
      <c r="C378" s="15"/>
      <c r="D378" s="15" t="s">
        <v>8</v>
      </c>
      <c r="E378" s="18">
        <v>27</v>
      </c>
      <c r="F378" s="18">
        <v>290</v>
      </c>
      <c r="G378" s="18">
        <v>248</v>
      </c>
      <c r="H378" s="21">
        <f t="shared" si="16"/>
        <v>10.74074074074074</v>
      </c>
      <c r="I378" s="21">
        <f t="shared" si="17"/>
        <v>0.85517241379310349</v>
      </c>
    </row>
    <row r="379" spans="2:9" x14ac:dyDescent="0.25">
      <c r="B379" s="15"/>
      <c r="C379" s="15"/>
      <c r="D379" s="15" t="s">
        <v>9</v>
      </c>
      <c r="E379" s="18">
        <v>32</v>
      </c>
      <c r="F379" s="18">
        <v>353</v>
      </c>
      <c r="G379" s="18">
        <v>428.55</v>
      </c>
      <c r="H379" s="21">
        <f t="shared" si="16"/>
        <v>11.03125</v>
      </c>
      <c r="I379" s="21">
        <f t="shared" si="17"/>
        <v>1.2140226628895185</v>
      </c>
    </row>
    <row r="380" spans="2:9" x14ac:dyDescent="0.25">
      <c r="B380" s="15"/>
      <c r="C380" s="15"/>
      <c r="D380" s="15" t="s">
        <v>10</v>
      </c>
      <c r="E380" s="18">
        <v>34</v>
      </c>
      <c r="F380" s="18">
        <v>402</v>
      </c>
      <c r="G380" s="18">
        <v>314.47000000000003</v>
      </c>
      <c r="H380" s="21">
        <f t="shared" si="16"/>
        <v>11.823529411764707</v>
      </c>
      <c r="I380" s="21">
        <f t="shared" si="17"/>
        <v>0.78226368159203985</v>
      </c>
    </row>
    <row r="381" spans="2:9" x14ac:dyDescent="0.25">
      <c r="B381" s="15"/>
      <c r="C381" s="15"/>
      <c r="D381" s="15" t="s">
        <v>11</v>
      </c>
      <c r="E381" s="18">
        <v>24</v>
      </c>
      <c r="F381" s="18">
        <v>282</v>
      </c>
      <c r="G381" s="18">
        <v>226.65</v>
      </c>
      <c r="H381" s="21">
        <f t="shared" si="16"/>
        <v>11.75</v>
      </c>
      <c r="I381" s="21">
        <f t="shared" si="17"/>
        <v>0.80372340425531918</v>
      </c>
    </row>
    <row r="382" spans="2:9" x14ac:dyDescent="0.25">
      <c r="B382" s="15"/>
      <c r="C382" s="16" t="s">
        <v>43</v>
      </c>
      <c r="D382" s="16"/>
      <c r="E382" s="17">
        <v>161.19999999999999</v>
      </c>
      <c r="F382" s="17">
        <v>2098.4</v>
      </c>
      <c r="G382" s="17">
        <v>1633.818</v>
      </c>
      <c r="H382" s="22">
        <f>+AVERAGE(H383:H387)</f>
        <v>12.998266163856272</v>
      </c>
      <c r="I382" s="22">
        <f>+AVERAGE(I383:I387)</f>
        <v>0.78475861787391044</v>
      </c>
    </row>
    <row r="383" spans="2:9" x14ac:dyDescent="0.25">
      <c r="B383" s="15"/>
      <c r="C383" s="15"/>
      <c r="D383" s="15" t="s">
        <v>7</v>
      </c>
      <c r="E383" s="18">
        <v>167</v>
      </c>
      <c r="F383" s="18">
        <v>2126</v>
      </c>
      <c r="G383" s="18">
        <v>1286.3</v>
      </c>
      <c r="H383" s="21">
        <f t="shared" si="16"/>
        <v>12.730538922155688</v>
      </c>
      <c r="I383" s="21">
        <f t="shared" si="17"/>
        <v>0.60503292568203193</v>
      </c>
    </row>
    <row r="384" spans="2:9" x14ac:dyDescent="0.25">
      <c r="B384" s="15"/>
      <c r="C384" s="15"/>
      <c r="D384" s="15" t="s">
        <v>8</v>
      </c>
      <c r="E384" s="18">
        <v>156</v>
      </c>
      <c r="F384" s="18">
        <v>2082</v>
      </c>
      <c r="G384" s="18">
        <v>1749.7</v>
      </c>
      <c r="H384" s="21">
        <f t="shared" si="16"/>
        <v>13.346153846153847</v>
      </c>
      <c r="I384" s="21">
        <f t="shared" si="17"/>
        <v>0.8403938520653218</v>
      </c>
    </row>
    <row r="385" spans="2:9" x14ac:dyDescent="0.25">
      <c r="B385" s="15"/>
      <c r="C385" s="15"/>
      <c r="D385" s="15" t="s">
        <v>9</v>
      </c>
      <c r="E385" s="18">
        <v>153</v>
      </c>
      <c r="F385" s="18">
        <v>1987</v>
      </c>
      <c r="G385" s="18">
        <v>2034.6</v>
      </c>
      <c r="H385" s="21">
        <f t="shared" si="16"/>
        <v>12.986928104575163</v>
      </c>
      <c r="I385" s="21">
        <f t="shared" si="17"/>
        <v>1.0239557121288374</v>
      </c>
    </row>
    <row r="386" spans="2:9" x14ac:dyDescent="0.25">
      <c r="B386" s="15"/>
      <c r="C386" s="15"/>
      <c r="D386" s="15" t="s">
        <v>10</v>
      </c>
      <c r="E386" s="18">
        <v>146</v>
      </c>
      <c r="F386" s="18">
        <v>1820</v>
      </c>
      <c r="G386" s="18">
        <v>1396.3999999999999</v>
      </c>
      <c r="H386" s="21">
        <f t="shared" si="16"/>
        <v>12.465753424657533</v>
      </c>
      <c r="I386" s="21">
        <f t="shared" si="17"/>
        <v>0.76725274725274717</v>
      </c>
    </row>
    <row r="387" spans="2:9" x14ac:dyDescent="0.25">
      <c r="B387" s="15"/>
      <c r="C387" s="15"/>
      <c r="D387" s="15" t="s">
        <v>11</v>
      </c>
      <c r="E387" s="18">
        <v>184</v>
      </c>
      <c r="F387" s="18">
        <v>2477</v>
      </c>
      <c r="G387" s="18">
        <v>1702.09</v>
      </c>
      <c r="H387" s="21">
        <f t="shared" si="16"/>
        <v>13.461956521739131</v>
      </c>
      <c r="I387" s="21">
        <f t="shared" si="17"/>
        <v>0.68715785224061365</v>
      </c>
    </row>
    <row r="388" spans="2:9" x14ac:dyDescent="0.25">
      <c r="B388" s="15"/>
      <c r="C388" s="16" t="s">
        <v>44</v>
      </c>
      <c r="D388" s="16"/>
      <c r="E388" s="17">
        <v>12.4</v>
      </c>
      <c r="F388" s="17">
        <v>130.6</v>
      </c>
      <c r="G388" s="17">
        <v>93.944000000000003</v>
      </c>
      <c r="H388" s="22">
        <f>+AVERAGE(H389:H393)</f>
        <v>11.390315789473684</v>
      </c>
      <c r="I388" s="22">
        <f>+AVERAGE(I389:I393)</f>
        <v>0.81574607479719297</v>
      </c>
    </row>
    <row r="389" spans="2:9" x14ac:dyDescent="0.25">
      <c r="B389" s="15"/>
      <c r="C389" s="15"/>
      <c r="D389" s="15" t="s">
        <v>7</v>
      </c>
      <c r="E389" s="18">
        <v>25</v>
      </c>
      <c r="F389" s="18">
        <v>233</v>
      </c>
      <c r="G389" s="18">
        <v>126.55000000000001</v>
      </c>
      <c r="H389" s="21">
        <f t="shared" si="16"/>
        <v>9.32</v>
      </c>
      <c r="I389" s="21">
        <f t="shared" si="17"/>
        <v>0.54313304721030042</v>
      </c>
    </row>
    <row r="390" spans="2:9" x14ac:dyDescent="0.25">
      <c r="B390" s="15"/>
      <c r="C390" s="15"/>
      <c r="D390" s="15" t="s">
        <v>8</v>
      </c>
      <c r="E390" s="18">
        <v>19</v>
      </c>
      <c r="F390" s="18">
        <v>202</v>
      </c>
      <c r="G390" s="18">
        <v>167.3</v>
      </c>
      <c r="H390" s="21">
        <f t="shared" si="16"/>
        <v>10.631578947368421</v>
      </c>
      <c r="I390" s="21">
        <f t="shared" si="17"/>
        <v>0.82821782178217829</v>
      </c>
    </row>
    <row r="391" spans="2:9" x14ac:dyDescent="0.25">
      <c r="B391" s="15"/>
      <c r="C391" s="15"/>
      <c r="D391" s="15" t="s">
        <v>9</v>
      </c>
      <c r="E391" s="18">
        <v>2</v>
      </c>
      <c r="F391" s="18">
        <v>26</v>
      </c>
      <c r="G391" s="18">
        <v>31.2</v>
      </c>
      <c r="H391" s="21">
        <f t="shared" ref="H391:H454" si="18">+IF(E391=0,0,F391/E391)</f>
        <v>13</v>
      </c>
      <c r="I391" s="21">
        <f t="shared" ref="I391:I454" si="19">+IF(F391=0,0,G391/F391)</f>
        <v>1.2</v>
      </c>
    </row>
    <row r="392" spans="2:9" x14ac:dyDescent="0.25">
      <c r="B392" s="15"/>
      <c r="C392" s="15"/>
      <c r="D392" s="15" t="s">
        <v>10</v>
      </c>
      <c r="E392" s="18">
        <v>8</v>
      </c>
      <c r="F392" s="18">
        <v>94</v>
      </c>
      <c r="G392" s="18">
        <v>71.75</v>
      </c>
      <c r="H392" s="21">
        <f t="shared" si="18"/>
        <v>11.75</v>
      </c>
      <c r="I392" s="21">
        <f t="shared" si="19"/>
        <v>0.76329787234042556</v>
      </c>
    </row>
    <row r="393" spans="2:9" x14ac:dyDescent="0.25">
      <c r="B393" s="15"/>
      <c r="C393" s="15"/>
      <c r="D393" s="15" t="s">
        <v>11</v>
      </c>
      <c r="E393" s="18">
        <v>8</v>
      </c>
      <c r="F393" s="18">
        <v>98</v>
      </c>
      <c r="G393" s="18">
        <v>72.92</v>
      </c>
      <c r="H393" s="21">
        <f t="shared" si="18"/>
        <v>12.25</v>
      </c>
      <c r="I393" s="21">
        <f t="shared" si="19"/>
        <v>0.74408163265306126</v>
      </c>
    </row>
    <row r="394" spans="2:9" x14ac:dyDescent="0.25">
      <c r="B394" s="24" t="s">
        <v>13</v>
      </c>
      <c r="C394" s="14"/>
      <c r="D394" s="14"/>
      <c r="E394" s="25">
        <f>+E395+E401+E407</f>
        <v>1440.8</v>
      </c>
      <c r="F394" s="25">
        <f t="shared" ref="F394:G394" si="20">+F395+F401+F407</f>
        <v>17506.600000000002</v>
      </c>
      <c r="G394" s="25">
        <f t="shared" si="20"/>
        <v>13743.498</v>
      </c>
      <c r="H394" s="23">
        <f>+F394/E394</f>
        <v>12.150610771793451</v>
      </c>
      <c r="I394" s="23">
        <f>+G394/F394</f>
        <v>0.7850466681137398</v>
      </c>
    </row>
    <row r="395" spans="2:9" x14ac:dyDescent="0.25">
      <c r="B395" s="15"/>
      <c r="C395" s="16" t="s">
        <v>45</v>
      </c>
      <c r="D395" s="16"/>
      <c r="E395" s="17">
        <v>938.8</v>
      </c>
      <c r="F395" s="17">
        <v>11770.2</v>
      </c>
      <c r="G395" s="17">
        <v>9166.89</v>
      </c>
      <c r="H395" s="22">
        <f>+AVERAGE(H396:H400)</f>
        <v>12.564216022528399</v>
      </c>
      <c r="I395" s="22">
        <f>+AVERAGE(I396:I400)</f>
        <v>0.77931947609253094</v>
      </c>
    </row>
    <row r="396" spans="2:9" x14ac:dyDescent="0.25">
      <c r="B396" s="15"/>
      <c r="C396" s="15"/>
      <c r="D396" s="15" t="s">
        <v>7</v>
      </c>
      <c r="E396" s="18">
        <v>1005</v>
      </c>
      <c r="F396" s="18">
        <v>10910</v>
      </c>
      <c r="G396" s="18">
        <v>6510.3500000000013</v>
      </c>
      <c r="H396" s="21">
        <f t="shared" si="18"/>
        <v>10.855721393034825</v>
      </c>
      <c r="I396" s="21">
        <f t="shared" si="19"/>
        <v>0.59673235563703031</v>
      </c>
    </row>
    <row r="397" spans="2:9" x14ac:dyDescent="0.25">
      <c r="B397" s="15"/>
      <c r="C397" s="15"/>
      <c r="D397" s="15" t="s">
        <v>8</v>
      </c>
      <c r="E397" s="18">
        <v>977</v>
      </c>
      <c r="F397" s="18">
        <v>12315</v>
      </c>
      <c r="G397" s="18">
        <v>9017.25</v>
      </c>
      <c r="H397" s="21">
        <f t="shared" si="18"/>
        <v>12.604912998976458</v>
      </c>
      <c r="I397" s="21">
        <f t="shared" si="19"/>
        <v>0.73221680876979289</v>
      </c>
    </row>
    <row r="398" spans="2:9" x14ac:dyDescent="0.25">
      <c r="B398" s="15"/>
      <c r="C398" s="15"/>
      <c r="D398" s="15" t="s">
        <v>9</v>
      </c>
      <c r="E398" s="18">
        <v>938</v>
      </c>
      <c r="F398" s="18">
        <v>12347</v>
      </c>
      <c r="G398" s="18">
        <v>12323.8</v>
      </c>
      <c r="H398" s="21">
        <f t="shared" si="18"/>
        <v>13.163113006396589</v>
      </c>
      <c r="I398" s="21">
        <f t="shared" si="19"/>
        <v>0.99812100105288726</v>
      </c>
    </row>
    <row r="399" spans="2:9" x14ac:dyDescent="0.25">
      <c r="B399" s="15"/>
      <c r="C399" s="15"/>
      <c r="D399" s="15" t="s">
        <v>10</v>
      </c>
      <c r="E399" s="18">
        <v>780</v>
      </c>
      <c r="F399" s="18">
        <v>10064</v>
      </c>
      <c r="G399" s="18">
        <v>8809.5999999999985</v>
      </c>
      <c r="H399" s="21">
        <f t="shared" si="18"/>
        <v>12.902564102564103</v>
      </c>
      <c r="I399" s="21">
        <f t="shared" si="19"/>
        <v>0.8753577106518281</v>
      </c>
    </row>
    <row r="400" spans="2:9" x14ac:dyDescent="0.25">
      <c r="B400" s="15"/>
      <c r="C400" s="15"/>
      <c r="D400" s="15" t="s">
        <v>11</v>
      </c>
      <c r="E400" s="18">
        <v>994</v>
      </c>
      <c r="F400" s="18">
        <v>13215</v>
      </c>
      <c r="G400" s="18">
        <v>9173.4499999999989</v>
      </c>
      <c r="H400" s="21">
        <f t="shared" si="18"/>
        <v>13.294768611670021</v>
      </c>
      <c r="I400" s="21">
        <f t="shared" si="19"/>
        <v>0.69416950435111602</v>
      </c>
    </row>
    <row r="401" spans="2:9" x14ac:dyDescent="0.25">
      <c r="B401" s="15"/>
      <c r="C401" s="16" t="s">
        <v>113</v>
      </c>
      <c r="D401" s="16"/>
      <c r="E401" s="17">
        <v>210</v>
      </c>
      <c r="F401" s="17">
        <v>2408</v>
      </c>
      <c r="G401" s="17">
        <v>1979.7259999999999</v>
      </c>
      <c r="H401" s="22">
        <f>+AVERAGE(H402:H406)</f>
        <v>11.594217864606138</v>
      </c>
      <c r="I401" s="22">
        <f>+AVERAGE(I402:I406)</f>
        <v>0.82029139508906324</v>
      </c>
    </row>
    <row r="402" spans="2:9" x14ac:dyDescent="0.25">
      <c r="B402" s="15"/>
      <c r="C402" s="15"/>
      <c r="D402" s="15" t="s">
        <v>7</v>
      </c>
      <c r="E402" s="18">
        <v>239</v>
      </c>
      <c r="F402" s="18">
        <v>2414</v>
      </c>
      <c r="G402" s="18">
        <v>1319.6</v>
      </c>
      <c r="H402" s="21">
        <f t="shared" si="18"/>
        <v>10.100418410041842</v>
      </c>
      <c r="I402" s="21">
        <f t="shared" si="19"/>
        <v>0.54664457332228666</v>
      </c>
    </row>
    <row r="403" spans="2:9" x14ac:dyDescent="0.25">
      <c r="B403" s="15"/>
      <c r="C403" s="15"/>
      <c r="D403" s="15" t="s">
        <v>8</v>
      </c>
      <c r="E403" s="18">
        <v>245</v>
      </c>
      <c r="F403" s="18">
        <v>2622</v>
      </c>
      <c r="G403" s="18">
        <v>2386.1299999999997</v>
      </c>
      <c r="H403" s="21">
        <f t="shared" si="18"/>
        <v>10.70204081632653</v>
      </c>
      <c r="I403" s="21">
        <f t="shared" si="19"/>
        <v>0.91004195270785648</v>
      </c>
    </row>
    <row r="404" spans="2:9" x14ac:dyDescent="0.25">
      <c r="B404" s="15"/>
      <c r="C404" s="15"/>
      <c r="D404" s="15" t="s">
        <v>9</v>
      </c>
      <c r="E404" s="18">
        <v>199</v>
      </c>
      <c r="F404" s="18">
        <v>2382</v>
      </c>
      <c r="G404" s="18">
        <v>2645.7</v>
      </c>
      <c r="H404" s="21">
        <f t="shared" si="18"/>
        <v>11.969849246231156</v>
      </c>
      <c r="I404" s="21">
        <f t="shared" si="19"/>
        <v>1.110705289672544</v>
      </c>
    </row>
    <row r="405" spans="2:9" x14ac:dyDescent="0.25">
      <c r="B405" s="15"/>
      <c r="C405" s="15"/>
      <c r="D405" s="15" t="s">
        <v>10</v>
      </c>
      <c r="E405" s="18">
        <v>190</v>
      </c>
      <c r="F405" s="18">
        <v>2365</v>
      </c>
      <c r="G405" s="18">
        <v>1857.29</v>
      </c>
      <c r="H405" s="21">
        <f t="shared" si="18"/>
        <v>12.447368421052632</v>
      </c>
      <c r="I405" s="21">
        <f t="shared" si="19"/>
        <v>0.78532346723044399</v>
      </c>
    </row>
    <row r="406" spans="2:9" x14ac:dyDescent="0.25">
      <c r="B406" s="15"/>
      <c r="C406" s="15"/>
      <c r="D406" s="15" t="s">
        <v>11</v>
      </c>
      <c r="E406" s="18">
        <v>177</v>
      </c>
      <c r="F406" s="18">
        <v>2257</v>
      </c>
      <c r="G406" s="18">
        <v>1689.91</v>
      </c>
      <c r="H406" s="21">
        <f t="shared" si="18"/>
        <v>12.751412429378531</v>
      </c>
      <c r="I406" s="21">
        <f t="shared" si="19"/>
        <v>0.74874169251218436</v>
      </c>
    </row>
    <row r="407" spans="2:9" x14ac:dyDescent="0.25">
      <c r="B407" s="15"/>
      <c r="C407" s="16" t="s">
        <v>13</v>
      </c>
      <c r="D407" s="16"/>
      <c r="E407" s="17">
        <v>292</v>
      </c>
      <c r="F407" s="17">
        <v>3328.4</v>
      </c>
      <c r="G407" s="17">
        <v>2596.8820000000001</v>
      </c>
      <c r="H407" s="22">
        <f>+AVERAGE(H408:H412)</f>
        <v>11.433723236752082</v>
      </c>
      <c r="I407" s="22">
        <f>+AVERAGE(I408:I412)</f>
        <v>0.78020665460533434</v>
      </c>
    </row>
    <row r="408" spans="2:9" x14ac:dyDescent="0.25">
      <c r="B408" s="15"/>
      <c r="C408" s="15"/>
      <c r="D408" s="15" t="s">
        <v>7</v>
      </c>
      <c r="E408" s="18">
        <v>306</v>
      </c>
      <c r="F408" s="18">
        <v>3074</v>
      </c>
      <c r="G408" s="18">
        <v>1873.4700000000003</v>
      </c>
      <c r="H408" s="21">
        <f t="shared" si="18"/>
        <v>10.045751633986928</v>
      </c>
      <c r="I408" s="21">
        <f t="shared" si="19"/>
        <v>0.60945673389720245</v>
      </c>
    </row>
    <row r="409" spans="2:9" x14ac:dyDescent="0.25">
      <c r="B409" s="15"/>
      <c r="C409" s="15"/>
      <c r="D409" s="15" t="s">
        <v>8</v>
      </c>
      <c r="E409" s="18">
        <v>302</v>
      </c>
      <c r="F409" s="18">
        <v>3228</v>
      </c>
      <c r="G409" s="18">
        <v>2408.59</v>
      </c>
      <c r="H409" s="21">
        <f t="shared" si="18"/>
        <v>10.688741721854305</v>
      </c>
      <c r="I409" s="21">
        <f t="shared" si="19"/>
        <v>0.74615551425030979</v>
      </c>
    </row>
    <row r="410" spans="2:9" x14ac:dyDescent="0.25">
      <c r="B410" s="15"/>
      <c r="C410" s="15"/>
      <c r="D410" s="15" t="s">
        <v>9</v>
      </c>
      <c r="E410" s="18">
        <v>292</v>
      </c>
      <c r="F410" s="18">
        <v>3425</v>
      </c>
      <c r="G410" s="18">
        <v>3758.25</v>
      </c>
      <c r="H410" s="21">
        <f t="shared" si="18"/>
        <v>11.729452054794521</v>
      </c>
      <c r="I410" s="21">
        <f t="shared" si="19"/>
        <v>1.0972992700729927</v>
      </c>
    </row>
    <row r="411" spans="2:9" x14ac:dyDescent="0.25">
      <c r="B411" s="15"/>
      <c r="C411" s="15"/>
      <c r="D411" s="15" t="s">
        <v>10</v>
      </c>
      <c r="E411" s="18">
        <v>249</v>
      </c>
      <c r="F411" s="18">
        <v>3085</v>
      </c>
      <c r="G411" s="18">
        <v>2493.7000000000003</v>
      </c>
      <c r="H411" s="21">
        <f t="shared" si="18"/>
        <v>12.389558232931726</v>
      </c>
      <c r="I411" s="21">
        <f t="shared" si="19"/>
        <v>0.80833063209076184</v>
      </c>
    </row>
    <row r="412" spans="2:9" x14ac:dyDescent="0.25">
      <c r="B412" s="15"/>
      <c r="C412" s="15"/>
      <c r="D412" s="15" t="s">
        <v>11</v>
      </c>
      <c r="E412" s="18">
        <v>311</v>
      </c>
      <c r="F412" s="18">
        <v>3830</v>
      </c>
      <c r="G412" s="18">
        <v>2450.3999999999996</v>
      </c>
      <c r="H412" s="21">
        <f t="shared" si="18"/>
        <v>12.315112540192926</v>
      </c>
      <c r="I412" s="21">
        <f t="shared" si="19"/>
        <v>0.63979112271540461</v>
      </c>
    </row>
    <row r="413" spans="2:9" x14ac:dyDescent="0.25">
      <c r="B413" s="24" t="s">
        <v>14</v>
      </c>
      <c r="C413" s="14"/>
      <c r="D413" s="14"/>
      <c r="E413" s="25">
        <f>+E414+E420+E426+E432+E438+E444+E450+E456+E462+E465</f>
        <v>324.39999999999998</v>
      </c>
      <c r="F413" s="25">
        <f t="shared" ref="F413:G413" si="21">+F414+F420+F426+F432+F438+F444+F450+F456+F462+F465</f>
        <v>2155.9584</v>
      </c>
      <c r="G413" s="25">
        <f t="shared" si="21"/>
        <v>1916.6023</v>
      </c>
      <c r="H413" s="23">
        <f>+F413/E413</f>
        <v>6.6459876695437732</v>
      </c>
      <c r="I413" s="23">
        <f>+G413/F413</f>
        <v>0.88897925859793958</v>
      </c>
    </row>
    <row r="414" spans="2:9" x14ac:dyDescent="0.25">
      <c r="B414" s="15"/>
      <c r="C414" s="16" t="s">
        <v>46</v>
      </c>
      <c r="D414" s="16"/>
      <c r="E414" s="17">
        <v>38.799999999999997</v>
      </c>
      <c r="F414" s="17">
        <v>259.89999999999998</v>
      </c>
      <c r="G414" s="17">
        <v>369.76899999999995</v>
      </c>
      <c r="H414" s="22">
        <f>+AVERAGE(H415:H419)</f>
        <v>6.6967742071881613</v>
      </c>
      <c r="I414" s="22">
        <f>+AVERAGE(I415:I419)</f>
        <v>1.3803574576994275</v>
      </c>
    </row>
    <row r="415" spans="2:9" x14ac:dyDescent="0.25">
      <c r="B415" s="15"/>
      <c r="C415" s="15"/>
      <c r="D415" s="15" t="s">
        <v>7</v>
      </c>
      <c r="E415" s="18">
        <v>25</v>
      </c>
      <c r="F415" s="18">
        <v>166.8</v>
      </c>
      <c r="G415" s="18">
        <v>129.14999999999998</v>
      </c>
      <c r="H415" s="21">
        <f t="shared" si="18"/>
        <v>6.6720000000000006</v>
      </c>
      <c r="I415" s="21">
        <f t="shared" si="19"/>
        <v>0.77428057553956819</v>
      </c>
    </row>
    <row r="416" spans="2:9" x14ac:dyDescent="0.25">
      <c r="B416" s="15"/>
      <c r="C416" s="15"/>
      <c r="D416" s="15" t="s">
        <v>8</v>
      </c>
      <c r="E416" s="18">
        <v>40</v>
      </c>
      <c r="F416" s="18">
        <v>269.2</v>
      </c>
      <c r="G416" s="18">
        <v>625.64</v>
      </c>
      <c r="H416" s="21">
        <f t="shared" si="18"/>
        <v>6.7299999999999995</v>
      </c>
      <c r="I416" s="21">
        <f t="shared" si="19"/>
        <v>2.3240713224368501</v>
      </c>
    </row>
    <row r="417" spans="2:9" x14ac:dyDescent="0.25">
      <c r="B417" s="15"/>
      <c r="C417" s="15"/>
      <c r="D417" s="15" t="s">
        <v>9</v>
      </c>
      <c r="E417" s="18">
        <v>43</v>
      </c>
      <c r="F417" s="18">
        <v>281.75</v>
      </c>
      <c r="G417" s="18">
        <v>468.66500000000002</v>
      </c>
      <c r="H417" s="21">
        <f t="shared" si="18"/>
        <v>6.5523255813953485</v>
      </c>
      <c r="I417" s="21">
        <f t="shared" si="19"/>
        <v>1.6634072759538598</v>
      </c>
    </row>
    <row r="418" spans="2:9" x14ac:dyDescent="0.25">
      <c r="B418" s="15"/>
      <c r="C418" s="15"/>
      <c r="D418" s="15" t="s">
        <v>10</v>
      </c>
      <c r="E418" s="18">
        <v>42</v>
      </c>
      <c r="F418" s="18">
        <v>284.55</v>
      </c>
      <c r="G418" s="18">
        <v>239.03000000000003</v>
      </c>
      <c r="H418" s="21">
        <f t="shared" si="18"/>
        <v>6.7750000000000004</v>
      </c>
      <c r="I418" s="21">
        <f t="shared" si="19"/>
        <v>0.84002811456686</v>
      </c>
    </row>
    <row r="419" spans="2:9" x14ac:dyDescent="0.25">
      <c r="B419" s="15"/>
      <c r="C419" s="15"/>
      <c r="D419" s="15" t="s">
        <v>11</v>
      </c>
      <c r="E419" s="18">
        <v>44</v>
      </c>
      <c r="F419" s="18">
        <v>297.2</v>
      </c>
      <c r="G419" s="18">
        <v>386.36</v>
      </c>
      <c r="H419" s="21">
        <f t="shared" si="18"/>
        <v>6.754545454545454</v>
      </c>
      <c r="I419" s="21">
        <f t="shared" si="19"/>
        <v>1.3</v>
      </c>
    </row>
    <row r="420" spans="2:9" x14ac:dyDescent="0.25">
      <c r="B420" s="15"/>
      <c r="C420" s="16" t="s">
        <v>47</v>
      </c>
      <c r="D420" s="16"/>
      <c r="E420" s="17">
        <v>30.4</v>
      </c>
      <c r="F420" s="17">
        <v>195.054</v>
      </c>
      <c r="G420" s="17">
        <v>189.56779999999998</v>
      </c>
      <c r="H420" s="22">
        <f>+AVERAGE(H421:H425)</f>
        <v>6.413730472783274</v>
      </c>
      <c r="I420" s="22">
        <f>+AVERAGE(I421:I425)</f>
        <v>0.9550363322536265</v>
      </c>
    </row>
    <row r="421" spans="2:9" x14ac:dyDescent="0.25">
      <c r="B421" s="15"/>
      <c r="C421" s="15"/>
      <c r="D421" s="15" t="s">
        <v>7</v>
      </c>
      <c r="E421" s="18">
        <v>23</v>
      </c>
      <c r="F421" s="18">
        <v>146.65</v>
      </c>
      <c r="G421" s="18">
        <v>101.405</v>
      </c>
      <c r="H421" s="21">
        <f t="shared" si="18"/>
        <v>6.3760869565217391</v>
      </c>
      <c r="I421" s="21">
        <f t="shared" si="19"/>
        <v>0.69147630412546879</v>
      </c>
    </row>
    <row r="422" spans="2:9" x14ac:dyDescent="0.25">
      <c r="B422" s="15"/>
      <c r="C422" s="15"/>
      <c r="D422" s="15" t="s">
        <v>8</v>
      </c>
      <c r="E422" s="18">
        <v>33</v>
      </c>
      <c r="F422" s="18">
        <v>214.6</v>
      </c>
      <c r="G422" s="18">
        <v>243.32399999999998</v>
      </c>
      <c r="H422" s="21">
        <f t="shared" si="18"/>
        <v>6.5030303030303029</v>
      </c>
      <c r="I422" s="21">
        <f t="shared" si="19"/>
        <v>1.1338490214352284</v>
      </c>
    </row>
    <row r="423" spans="2:9" x14ac:dyDescent="0.25">
      <c r="B423" s="15"/>
      <c r="C423" s="15"/>
      <c r="D423" s="15" t="s">
        <v>9</v>
      </c>
      <c r="E423" s="18">
        <v>31</v>
      </c>
      <c r="F423" s="18">
        <v>195.85000000000002</v>
      </c>
      <c r="G423" s="18">
        <v>183.23</v>
      </c>
      <c r="H423" s="21">
        <f t="shared" si="18"/>
        <v>6.3177419354838715</v>
      </c>
      <c r="I423" s="21">
        <f t="shared" si="19"/>
        <v>0.93556293081439856</v>
      </c>
    </row>
    <row r="424" spans="2:9" x14ac:dyDescent="0.25">
      <c r="B424" s="15"/>
      <c r="C424" s="15"/>
      <c r="D424" s="15" t="s">
        <v>10</v>
      </c>
      <c r="E424" s="18">
        <v>34</v>
      </c>
      <c r="F424" s="18">
        <v>216.97</v>
      </c>
      <c r="G424" s="18">
        <v>200.93</v>
      </c>
      <c r="H424" s="21">
        <f t="shared" si="18"/>
        <v>6.3814705882352944</v>
      </c>
      <c r="I424" s="21">
        <f t="shared" si="19"/>
        <v>0.92607272894870263</v>
      </c>
    </row>
    <row r="425" spans="2:9" x14ac:dyDescent="0.25">
      <c r="B425" s="15"/>
      <c r="C425" s="15"/>
      <c r="D425" s="15" t="s">
        <v>11</v>
      </c>
      <c r="E425" s="18">
        <v>31</v>
      </c>
      <c r="F425" s="18">
        <v>201.2</v>
      </c>
      <c r="G425" s="18">
        <v>218.95000000000002</v>
      </c>
      <c r="H425" s="21">
        <f t="shared" si="18"/>
        <v>6.4903225806451612</v>
      </c>
      <c r="I425" s="21">
        <f t="shared" si="19"/>
        <v>1.0882206759443342</v>
      </c>
    </row>
    <row r="426" spans="2:9" x14ac:dyDescent="0.25">
      <c r="B426" s="15"/>
      <c r="C426" s="16" t="s">
        <v>48</v>
      </c>
      <c r="D426" s="16"/>
      <c r="E426" s="17">
        <v>18.600000000000001</v>
      </c>
      <c r="F426" s="17">
        <v>114.43559999999999</v>
      </c>
      <c r="G426" s="17">
        <v>123.29010000000001</v>
      </c>
      <c r="H426" s="22">
        <f>+AVERAGE(H427:H431)</f>
        <v>6.244988181818182</v>
      </c>
      <c r="I426" s="22">
        <f>+AVERAGE(I427:I431)</f>
        <v>1.0779985775185097</v>
      </c>
    </row>
    <row r="427" spans="2:9" x14ac:dyDescent="0.25">
      <c r="B427" s="15"/>
      <c r="C427" s="15"/>
      <c r="D427" s="15" t="s">
        <v>7</v>
      </c>
      <c r="E427" s="18">
        <v>24</v>
      </c>
      <c r="F427" s="18">
        <v>120.21000000000001</v>
      </c>
      <c r="G427" s="18">
        <v>101.664</v>
      </c>
      <c r="H427" s="21">
        <f t="shared" si="18"/>
        <v>5.00875</v>
      </c>
      <c r="I427" s="21">
        <f t="shared" si="19"/>
        <v>0.84571999001746934</v>
      </c>
    </row>
    <row r="428" spans="2:9" x14ac:dyDescent="0.25">
      <c r="B428" s="15"/>
      <c r="C428" s="15"/>
      <c r="D428" s="15" t="s">
        <v>8</v>
      </c>
      <c r="E428" s="18">
        <v>22</v>
      </c>
      <c r="F428" s="18">
        <v>143.07900000000001</v>
      </c>
      <c r="G428" s="18">
        <v>160.22640000000001</v>
      </c>
      <c r="H428" s="21">
        <f t="shared" si="18"/>
        <v>6.5035909090909092</v>
      </c>
      <c r="I428" s="21">
        <f t="shared" si="19"/>
        <v>1.1198456796594889</v>
      </c>
    </row>
    <row r="429" spans="2:9" x14ac:dyDescent="0.25">
      <c r="B429" s="15"/>
      <c r="C429" s="15"/>
      <c r="D429" s="15" t="s">
        <v>9</v>
      </c>
      <c r="E429" s="18">
        <v>16</v>
      </c>
      <c r="F429" s="18">
        <v>103.2</v>
      </c>
      <c r="G429" s="18">
        <v>128.96</v>
      </c>
      <c r="H429" s="21">
        <f t="shared" si="18"/>
        <v>6.45</v>
      </c>
      <c r="I429" s="21">
        <f t="shared" si="19"/>
        <v>1.2496124031007751</v>
      </c>
    </row>
    <row r="430" spans="2:9" x14ac:dyDescent="0.25">
      <c r="B430" s="15"/>
      <c r="C430" s="15"/>
      <c r="D430" s="15" t="s">
        <v>10</v>
      </c>
      <c r="E430" s="18">
        <v>15</v>
      </c>
      <c r="F430" s="18">
        <v>97.689000000000007</v>
      </c>
      <c r="G430" s="18">
        <v>87.920100000000005</v>
      </c>
      <c r="H430" s="21">
        <f t="shared" si="18"/>
        <v>6.5126000000000008</v>
      </c>
      <c r="I430" s="21">
        <f t="shared" si="19"/>
        <v>0.9</v>
      </c>
    </row>
    <row r="431" spans="2:9" x14ac:dyDescent="0.25">
      <c r="B431" s="15"/>
      <c r="C431" s="15"/>
      <c r="D431" s="15" t="s">
        <v>11</v>
      </c>
      <c r="E431" s="18">
        <v>16</v>
      </c>
      <c r="F431" s="18">
        <v>108</v>
      </c>
      <c r="G431" s="18">
        <v>137.68</v>
      </c>
      <c r="H431" s="21">
        <f t="shared" si="18"/>
        <v>6.75</v>
      </c>
      <c r="I431" s="21">
        <f t="shared" si="19"/>
        <v>1.2748148148148148</v>
      </c>
    </row>
    <row r="432" spans="2:9" x14ac:dyDescent="0.25">
      <c r="B432" s="15"/>
      <c r="C432" s="16" t="s">
        <v>14</v>
      </c>
      <c r="D432" s="16"/>
      <c r="E432" s="17">
        <v>31.8</v>
      </c>
      <c r="F432" s="17">
        <v>218.07979999999998</v>
      </c>
      <c r="G432" s="17">
        <v>215.80668</v>
      </c>
      <c r="H432" s="22">
        <f>+AVERAGE(H433:H437)</f>
        <v>6.8636951296647695</v>
      </c>
      <c r="I432" s="22">
        <f>+AVERAGE(I433:I437)</f>
        <v>0.98816127239346341</v>
      </c>
    </row>
    <row r="433" spans="2:9" x14ac:dyDescent="0.25">
      <c r="B433" s="15"/>
      <c r="C433" s="15"/>
      <c r="D433" s="15" t="s">
        <v>7</v>
      </c>
      <c r="E433" s="18">
        <v>30</v>
      </c>
      <c r="F433" s="18">
        <v>212.95</v>
      </c>
      <c r="G433" s="18">
        <v>144.14500000000001</v>
      </c>
      <c r="H433" s="21">
        <f t="shared" si="18"/>
        <v>7.0983333333333327</v>
      </c>
      <c r="I433" s="21">
        <f t="shared" si="19"/>
        <v>0.67689598497299841</v>
      </c>
    </row>
    <row r="434" spans="2:9" x14ac:dyDescent="0.25">
      <c r="B434" s="15"/>
      <c r="C434" s="15"/>
      <c r="D434" s="15" t="s">
        <v>8</v>
      </c>
      <c r="E434" s="18">
        <v>31</v>
      </c>
      <c r="F434" s="18">
        <v>220.429</v>
      </c>
      <c r="G434" s="18">
        <v>192.65690000000001</v>
      </c>
      <c r="H434" s="21">
        <f t="shared" si="18"/>
        <v>7.1106129032258067</v>
      </c>
      <c r="I434" s="21">
        <f t="shared" si="19"/>
        <v>0.87400886453234372</v>
      </c>
    </row>
    <row r="435" spans="2:9" x14ac:dyDescent="0.25">
      <c r="B435" s="15"/>
      <c r="C435" s="15"/>
      <c r="D435" s="15" t="s">
        <v>9</v>
      </c>
      <c r="E435" s="18">
        <v>34</v>
      </c>
      <c r="F435" s="18">
        <v>231.4</v>
      </c>
      <c r="G435" s="18">
        <v>277.52499999999998</v>
      </c>
      <c r="H435" s="21">
        <f t="shared" si="18"/>
        <v>6.8058823529411763</v>
      </c>
      <c r="I435" s="21">
        <f t="shared" si="19"/>
        <v>1.1993301642178045</v>
      </c>
    </row>
    <row r="436" spans="2:9" x14ac:dyDescent="0.25">
      <c r="B436" s="15"/>
      <c r="C436" s="15"/>
      <c r="D436" s="15" t="s">
        <v>10</v>
      </c>
      <c r="E436" s="18">
        <v>34</v>
      </c>
      <c r="F436" s="18">
        <v>225.34</v>
      </c>
      <c r="G436" s="18">
        <v>233.60250000000002</v>
      </c>
      <c r="H436" s="21">
        <f t="shared" si="18"/>
        <v>6.6276470588235297</v>
      </c>
      <c r="I436" s="21">
        <f t="shared" si="19"/>
        <v>1.0366668145912843</v>
      </c>
    </row>
    <row r="437" spans="2:9" x14ac:dyDescent="0.25">
      <c r="B437" s="15"/>
      <c r="C437" s="15"/>
      <c r="D437" s="15" t="s">
        <v>11</v>
      </c>
      <c r="E437" s="18">
        <v>30</v>
      </c>
      <c r="F437" s="18">
        <v>200.27999999999997</v>
      </c>
      <c r="G437" s="18">
        <v>231.10400000000004</v>
      </c>
      <c r="H437" s="21">
        <f t="shared" si="18"/>
        <v>6.6759999999999993</v>
      </c>
      <c r="I437" s="21">
        <f t="shared" si="19"/>
        <v>1.1539045336528864</v>
      </c>
    </row>
    <row r="438" spans="2:9" x14ac:dyDescent="0.25">
      <c r="B438" s="15"/>
      <c r="C438" s="16" t="s">
        <v>49</v>
      </c>
      <c r="D438" s="16"/>
      <c r="E438" s="17">
        <v>10.6</v>
      </c>
      <c r="F438" s="17">
        <v>69.11</v>
      </c>
      <c r="G438" s="17">
        <v>71.752400000000009</v>
      </c>
      <c r="H438" s="22">
        <f>+AVERAGE(H439:H443)</f>
        <v>6.5237435897435887</v>
      </c>
      <c r="I438" s="22">
        <f>+AVERAGE(I439:I443)</f>
        <v>1.0525459116521625</v>
      </c>
    </row>
    <row r="439" spans="2:9" x14ac:dyDescent="0.25">
      <c r="B439" s="15"/>
      <c r="C439" s="15"/>
      <c r="D439" s="15" t="s">
        <v>7</v>
      </c>
      <c r="E439" s="18">
        <v>13</v>
      </c>
      <c r="F439" s="18">
        <v>83.4</v>
      </c>
      <c r="G439" s="18">
        <v>61.260000000000005</v>
      </c>
      <c r="H439" s="21">
        <f t="shared" si="18"/>
        <v>6.4153846153846157</v>
      </c>
      <c r="I439" s="21">
        <f t="shared" si="19"/>
        <v>0.73453237410071948</v>
      </c>
    </row>
    <row r="440" spans="2:9" x14ac:dyDescent="0.25">
      <c r="B440" s="15"/>
      <c r="C440" s="15"/>
      <c r="D440" s="15" t="s">
        <v>8</v>
      </c>
      <c r="E440" s="18">
        <v>12</v>
      </c>
      <c r="F440" s="18">
        <v>78.7</v>
      </c>
      <c r="G440" s="18">
        <v>88.832000000000008</v>
      </c>
      <c r="H440" s="21">
        <f t="shared" si="18"/>
        <v>6.5583333333333336</v>
      </c>
      <c r="I440" s="21">
        <f t="shared" si="19"/>
        <v>1.1287420584498096</v>
      </c>
    </row>
    <row r="441" spans="2:9" x14ac:dyDescent="0.25">
      <c r="B441" s="15"/>
      <c r="C441" s="15"/>
      <c r="D441" s="15" t="s">
        <v>9</v>
      </c>
      <c r="E441" s="18">
        <v>9</v>
      </c>
      <c r="F441" s="18">
        <v>58</v>
      </c>
      <c r="G441" s="18">
        <v>72.2</v>
      </c>
      <c r="H441" s="21">
        <f t="shared" si="18"/>
        <v>6.4444444444444446</v>
      </c>
      <c r="I441" s="21">
        <f t="shared" si="19"/>
        <v>1.2448275862068967</v>
      </c>
    </row>
    <row r="442" spans="2:9" x14ac:dyDescent="0.25">
      <c r="B442" s="15"/>
      <c r="C442" s="15"/>
      <c r="D442" s="15" t="s">
        <v>10</v>
      </c>
      <c r="E442" s="18">
        <v>9</v>
      </c>
      <c r="F442" s="18">
        <v>59</v>
      </c>
      <c r="G442" s="18">
        <v>53.1</v>
      </c>
      <c r="H442" s="21">
        <f t="shared" si="18"/>
        <v>6.5555555555555554</v>
      </c>
      <c r="I442" s="21">
        <f t="shared" si="19"/>
        <v>0.9</v>
      </c>
    </row>
    <row r="443" spans="2:9" x14ac:dyDescent="0.25">
      <c r="B443" s="15"/>
      <c r="C443" s="15"/>
      <c r="D443" s="15" t="s">
        <v>11</v>
      </c>
      <c r="E443" s="18">
        <v>10</v>
      </c>
      <c r="F443" s="18">
        <v>66.449999999999989</v>
      </c>
      <c r="G443" s="18">
        <v>83.37</v>
      </c>
      <c r="H443" s="21">
        <f t="shared" si="18"/>
        <v>6.6449999999999987</v>
      </c>
      <c r="I443" s="21">
        <f t="shared" si="19"/>
        <v>1.2546275395033863</v>
      </c>
    </row>
    <row r="444" spans="2:9" x14ac:dyDescent="0.25">
      <c r="B444" s="15"/>
      <c r="C444" s="16" t="s">
        <v>50</v>
      </c>
      <c r="D444" s="16"/>
      <c r="E444" s="17">
        <v>26</v>
      </c>
      <c r="F444" s="17">
        <v>177.066</v>
      </c>
      <c r="G444" s="17">
        <v>139.25232</v>
      </c>
      <c r="H444" s="22">
        <f>+AVERAGE(H445:H449)</f>
        <v>6.8495416666666671</v>
      </c>
      <c r="I444" s="22">
        <f>+AVERAGE(I445:I449)</f>
        <v>0.76986271642433335</v>
      </c>
    </row>
    <row r="445" spans="2:9" x14ac:dyDescent="0.25">
      <c r="B445" s="15"/>
      <c r="C445" s="15"/>
      <c r="D445" s="15" t="s">
        <v>7</v>
      </c>
      <c r="E445" s="18">
        <v>21</v>
      </c>
      <c r="F445" s="18">
        <v>154.15</v>
      </c>
      <c r="G445" s="18">
        <v>96.844999999999999</v>
      </c>
      <c r="H445" s="21">
        <f t="shared" si="18"/>
        <v>7.340476190476191</v>
      </c>
      <c r="I445" s="21">
        <f t="shared" si="19"/>
        <v>0.62825170288679855</v>
      </c>
    </row>
    <row r="446" spans="2:9" x14ac:dyDescent="0.25">
      <c r="B446" s="15"/>
      <c r="C446" s="15"/>
      <c r="D446" s="15" t="s">
        <v>8</v>
      </c>
      <c r="E446" s="18">
        <v>24</v>
      </c>
      <c r="F446" s="18">
        <v>168.73</v>
      </c>
      <c r="G446" s="18">
        <v>120.8586</v>
      </c>
      <c r="H446" s="21">
        <f t="shared" si="18"/>
        <v>7.0304166666666665</v>
      </c>
      <c r="I446" s="21">
        <f t="shared" si="19"/>
        <v>0.71628400403010728</v>
      </c>
    </row>
    <row r="447" spans="2:9" x14ac:dyDescent="0.25">
      <c r="B447" s="15"/>
      <c r="C447" s="15"/>
      <c r="D447" s="15" t="s">
        <v>9</v>
      </c>
      <c r="E447" s="18">
        <v>18</v>
      </c>
      <c r="F447" s="18">
        <v>120.30000000000001</v>
      </c>
      <c r="G447" s="18">
        <v>89.445999999999998</v>
      </c>
      <c r="H447" s="21">
        <f t="shared" si="18"/>
        <v>6.6833333333333336</v>
      </c>
      <c r="I447" s="21">
        <f t="shared" si="19"/>
        <v>0.74352452202826258</v>
      </c>
    </row>
    <row r="448" spans="2:9" x14ac:dyDescent="0.25">
      <c r="B448" s="15"/>
      <c r="C448" s="15"/>
      <c r="D448" s="15" t="s">
        <v>10</v>
      </c>
      <c r="E448" s="18">
        <v>32</v>
      </c>
      <c r="F448" s="18">
        <v>209.29999999999998</v>
      </c>
      <c r="G448" s="18">
        <v>186.60000000000002</v>
      </c>
      <c r="H448" s="21">
        <f t="shared" si="18"/>
        <v>6.5406249999999995</v>
      </c>
      <c r="I448" s="21">
        <f t="shared" si="19"/>
        <v>0.89154323936932656</v>
      </c>
    </row>
    <row r="449" spans="2:9" x14ac:dyDescent="0.25">
      <c r="B449" s="15"/>
      <c r="C449" s="15"/>
      <c r="D449" s="15" t="s">
        <v>11</v>
      </c>
      <c r="E449" s="18">
        <v>35</v>
      </c>
      <c r="F449" s="18">
        <v>232.85000000000002</v>
      </c>
      <c r="G449" s="18">
        <v>202.512</v>
      </c>
      <c r="H449" s="21">
        <f t="shared" si="18"/>
        <v>6.6528571428571439</v>
      </c>
      <c r="I449" s="21">
        <f t="shared" si="19"/>
        <v>0.86971011380717189</v>
      </c>
    </row>
    <row r="450" spans="2:9" x14ac:dyDescent="0.25">
      <c r="B450" s="15"/>
      <c r="C450" s="16" t="s">
        <v>51</v>
      </c>
      <c r="D450" s="16"/>
      <c r="E450" s="17">
        <v>107.8</v>
      </c>
      <c r="F450" s="17">
        <v>718.33999999999992</v>
      </c>
      <c r="G450" s="17">
        <v>499.00919999999996</v>
      </c>
      <c r="H450" s="22">
        <f>+AVERAGE(H451:H455)</f>
        <v>6.6667359326032214</v>
      </c>
      <c r="I450" s="22">
        <f>+AVERAGE(I451:I455)</f>
        <v>0.69491845608840808</v>
      </c>
    </row>
    <row r="451" spans="2:9" x14ac:dyDescent="0.25">
      <c r="B451" s="15"/>
      <c r="C451" s="15"/>
      <c r="D451" s="15" t="s">
        <v>7</v>
      </c>
      <c r="E451" s="18">
        <v>110</v>
      </c>
      <c r="F451" s="18">
        <v>727.9</v>
      </c>
      <c r="G451" s="18">
        <v>416.94000000000005</v>
      </c>
      <c r="H451" s="21">
        <f t="shared" si="18"/>
        <v>6.6172727272727272</v>
      </c>
      <c r="I451" s="21">
        <f t="shared" si="19"/>
        <v>0.57279846132710543</v>
      </c>
    </row>
    <row r="452" spans="2:9" x14ac:dyDescent="0.25">
      <c r="B452" s="15"/>
      <c r="C452" s="15"/>
      <c r="D452" s="15" t="s">
        <v>8</v>
      </c>
      <c r="E452" s="18">
        <v>117</v>
      </c>
      <c r="F452" s="18">
        <v>763.5</v>
      </c>
      <c r="G452" s="18">
        <v>505.72</v>
      </c>
      <c r="H452" s="21">
        <f t="shared" si="18"/>
        <v>6.5256410256410255</v>
      </c>
      <c r="I452" s="21">
        <f t="shared" si="19"/>
        <v>0.6623706614276359</v>
      </c>
    </row>
    <row r="453" spans="2:9" x14ac:dyDescent="0.25">
      <c r="B453" s="15"/>
      <c r="C453" s="15"/>
      <c r="D453" s="15" t="s">
        <v>9</v>
      </c>
      <c r="E453" s="18">
        <v>100</v>
      </c>
      <c r="F453" s="18">
        <v>661.3</v>
      </c>
      <c r="G453" s="18">
        <v>433.69599999999997</v>
      </c>
      <c r="H453" s="21">
        <f t="shared" si="18"/>
        <v>6.6129999999999995</v>
      </c>
      <c r="I453" s="21">
        <f t="shared" si="19"/>
        <v>0.65582337819446546</v>
      </c>
    </row>
    <row r="454" spans="2:9" x14ac:dyDescent="0.25">
      <c r="B454" s="15"/>
      <c r="C454" s="15"/>
      <c r="D454" s="15" t="s">
        <v>10</v>
      </c>
      <c r="E454" s="18">
        <v>105</v>
      </c>
      <c r="F454" s="18">
        <v>725.59999999999991</v>
      </c>
      <c r="G454" s="18">
        <v>532.29999999999995</v>
      </c>
      <c r="H454" s="21">
        <f t="shared" si="18"/>
        <v>6.9104761904761896</v>
      </c>
      <c r="I454" s="21">
        <f t="shared" si="19"/>
        <v>0.7335997794928335</v>
      </c>
    </row>
    <row r="455" spans="2:9" x14ac:dyDescent="0.25">
      <c r="B455" s="15"/>
      <c r="C455" s="15"/>
      <c r="D455" s="15" t="s">
        <v>11</v>
      </c>
      <c r="E455" s="18">
        <v>107</v>
      </c>
      <c r="F455" s="18">
        <v>713.4</v>
      </c>
      <c r="G455" s="18">
        <v>606.39</v>
      </c>
      <c r="H455" s="21">
        <f t="shared" ref="H455:H518" si="22">+IF(E455=0,0,F455/E455)</f>
        <v>6.6672897196261678</v>
      </c>
      <c r="I455" s="21">
        <f t="shared" ref="I455:I518" si="23">+IF(F455=0,0,G455/F455)</f>
        <v>0.85</v>
      </c>
    </row>
    <row r="456" spans="2:9" x14ac:dyDescent="0.25">
      <c r="B456" s="15"/>
      <c r="C456" s="16" t="s">
        <v>52</v>
      </c>
      <c r="D456" s="16"/>
      <c r="E456" s="17">
        <v>23.4</v>
      </c>
      <c r="F456" s="17">
        <v>152.678</v>
      </c>
      <c r="G456" s="17">
        <v>103.38400000000001</v>
      </c>
      <c r="H456" s="22">
        <f>+AVERAGE(H457:H461)</f>
        <v>6.5251232323232315</v>
      </c>
      <c r="I456" s="22">
        <f>+AVERAGE(I457:I461)</f>
        <v>0.67281772520719396</v>
      </c>
    </row>
    <row r="457" spans="2:9" x14ac:dyDescent="0.25">
      <c r="B457" s="15"/>
      <c r="C457" s="15"/>
      <c r="D457" s="15" t="s">
        <v>7</v>
      </c>
      <c r="E457" s="18">
        <v>22</v>
      </c>
      <c r="F457" s="18">
        <v>143.5</v>
      </c>
      <c r="G457" s="18">
        <v>83.460000000000008</v>
      </c>
      <c r="H457" s="21">
        <f t="shared" si="22"/>
        <v>6.5227272727272725</v>
      </c>
      <c r="I457" s="21">
        <f t="shared" si="23"/>
        <v>0.581602787456446</v>
      </c>
    </row>
    <row r="458" spans="2:9" x14ac:dyDescent="0.25">
      <c r="B458" s="15"/>
      <c r="C458" s="15"/>
      <c r="D458" s="15" t="s">
        <v>8</v>
      </c>
      <c r="E458" s="18">
        <v>25</v>
      </c>
      <c r="F458" s="18">
        <v>163.6</v>
      </c>
      <c r="G458" s="18">
        <v>104.14</v>
      </c>
      <c r="H458" s="21">
        <f t="shared" si="22"/>
        <v>6.5439999999999996</v>
      </c>
      <c r="I458" s="21">
        <f t="shared" si="23"/>
        <v>0.6365525672371638</v>
      </c>
    </row>
    <row r="459" spans="2:9" x14ac:dyDescent="0.25">
      <c r="B459" s="15"/>
      <c r="C459" s="15"/>
      <c r="D459" s="15" t="s">
        <v>9</v>
      </c>
      <c r="E459" s="18">
        <v>19</v>
      </c>
      <c r="F459" s="18">
        <v>124.45</v>
      </c>
      <c r="G459" s="18">
        <v>84.507999999999996</v>
      </c>
      <c r="H459" s="21">
        <f t="shared" si="22"/>
        <v>6.55</v>
      </c>
      <c r="I459" s="21">
        <f t="shared" si="23"/>
        <v>0.67905182804339081</v>
      </c>
    </row>
    <row r="460" spans="2:9" x14ac:dyDescent="0.25">
      <c r="B460" s="15"/>
      <c r="C460" s="15"/>
      <c r="D460" s="15" t="s">
        <v>10</v>
      </c>
      <c r="E460" s="18">
        <v>24</v>
      </c>
      <c r="F460" s="18">
        <v>155.19999999999999</v>
      </c>
      <c r="G460" s="18">
        <v>103.49999999999999</v>
      </c>
      <c r="H460" s="21">
        <f t="shared" si="22"/>
        <v>6.4666666666666659</v>
      </c>
      <c r="I460" s="21">
        <f t="shared" si="23"/>
        <v>0.66688144329896903</v>
      </c>
    </row>
    <row r="461" spans="2:9" x14ac:dyDescent="0.25">
      <c r="B461" s="15"/>
      <c r="C461" s="15"/>
      <c r="D461" s="15" t="s">
        <v>11</v>
      </c>
      <c r="E461" s="18">
        <v>27</v>
      </c>
      <c r="F461" s="18">
        <v>176.64</v>
      </c>
      <c r="G461" s="18">
        <v>141.31200000000001</v>
      </c>
      <c r="H461" s="21">
        <f t="shared" si="22"/>
        <v>6.5422222222222217</v>
      </c>
      <c r="I461" s="21">
        <f t="shared" si="23"/>
        <v>0.80000000000000016</v>
      </c>
    </row>
    <row r="462" spans="2:9" x14ac:dyDescent="0.25">
      <c r="B462" s="15"/>
      <c r="C462" s="16" t="s">
        <v>53</v>
      </c>
      <c r="D462" s="16"/>
      <c r="E462" s="17">
        <v>14</v>
      </c>
      <c r="F462" s="17">
        <v>98.025000000000006</v>
      </c>
      <c r="G462" s="17">
        <v>79.797499999999999</v>
      </c>
      <c r="H462" s="22">
        <f>+AVERAGE(H463:H467)</f>
        <v>6.8230371062271065</v>
      </c>
      <c r="I462" s="22">
        <f>+AVERAGE(I463:I467)</f>
        <v>0.75834075286219116</v>
      </c>
    </row>
    <row r="463" spans="2:9" x14ac:dyDescent="0.25">
      <c r="B463" s="15"/>
      <c r="C463" s="15"/>
      <c r="D463" s="15" t="s">
        <v>7</v>
      </c>
      <c r="E463" s="18">
        <v>13</v>
      </c>
      <c r="F463" s="18">
        <v>89.95</v>
      </c>
      <c r="G463" s="18">
        <v>65.064999999999998</v>
      </c>
      <c r="H463" s="21">
        <f t="shared" si="22"/>
        <v>6.9192307692307695</v>
      </c>
      <c r="I463" s="21">
        <f t="shared" si="23"/>
        <v>0.72334630350194551</v>
      </c>
    </row>
    <row r="464" spans="2:9" x14ac:dyDescent="0.25">
      <c r="B464" s="15"/>
      <c r="C464" s="15"/>
      <c r="D464" s="15" t="s">
        <v>8</v>
      </c>
      <c r="E464" s="18">
        <v>15</v>
      </c>
      <c r="F464" s="18">
        <v>106.1</v>
      </c>
      <c r="G464" s="18">
        <v>94.53</v>
      </c>
      <c r="H464" s="21">
        <f t="shared" si="22"/>
        <v>7.0733333333333333</v>
      </c>
      <c r="I464" s="21">
        <f t="shared" si="23"/>
        <v>0.89095193213949109</v>
      </c>
    </row>
    <row r="465" spans="2:9" x14ac:dyDescent="0.25">
      <c r="B465" s="15"/>
      <c r="C465" s="16" t="s">
        <v>54</v>
      </c>
      <c r="D465" s="16"/>
      <c r="E465" s="17">
        <v>23</v>
      </c>
      <c r="F465" s="17">
        <v>153.27000000000001</v>
      </c>
      <c r="G465" s="17">
        <v>124.97329999999999</v>
      </c>
      <c r="H465" s="22">
        <f>+AVERAGE(H466:H470)</f>
        <v>6.6773833333333332</v>
      </c>
      <c r="I465" s="22">
        <f>+AVERAGE(I466:I470)</f>
        <v>0.81170597772529418</v>
      </c>
    </row>
    <row r="466" spans="2:9" x14ac:dyDescent="0.25">
      <c r="B466" s="15"/>
      <c r="C466" s="15"/>
      <c r="D466" s="15" t="s">
        <v>7</v>
      </c>
      <c r="E466" s="18">
        <v>24</v>
      </c>
      <c r="F466" s="18">
        <v>158.4</v>
      </c>
      <c r="G466" s="18">
        <v>110.2225</v>
      </c>
      <c r="H466" s="21">
        <f t="shared" si="22"/>
        <v>6.6000000000000005</v>
      </c>
      <c r="I466" s="21">
        <f t="shared" si="23"/>
        <v>0.69584911616161615</v>
      </c>
    </row>
    <row r="467" spans="2:9" x14ac:dyDescent="0.25">
      <c r="B467" s="15"/>
      <c r="C467" s="15"/>
      <c r="D467" s="15" t="s">
        <v>8</v>
      </c>
      <c r="E467" s="18">
        <v>21</v>
      </c>
      <c r="F467" s="18">
        <v>143.75</v>
      </c>
      <c r="G467" s="18">
        <v>96.290999999999997</v>
      </c>
      <c r="H467" s="21">
        <f t="shared" si="22"/>
        <v>6.8452380952380949</v>
      </c>
      <c r="I467" s="21">
        <f t="shared" si="23"/>
        <v>0.66985043478260864</v>
      </c>
    </row>
    <row r="468" spans="2:9" x14ac:dyDescent="0.25">
      <c r="B468" s="15"/>
      <c r="C468" s="15"/>
      <c r="D468" s="15" t="s">
        <v>9</v>
      </c>
      <c r="E468" s="18">
        <v>21</v>
      </c>
      <c r="F468" s="18">
        <v>146.75</v>
      </c>
      <c r="G468" s="18">
        <v>102.09799999999998</v>
      </c>
      <c r="H468" s="21">
        <f t="shared" si="22"/>
        <v>6.9880952380952381</v>
      </c>
      <c r="I468" s="21">
        <f t="shared" si="23"/>
        <v>0.69572742759795558</v>
      </c>
    </row>
    <row r="469" spans="2:9" x14ac:dyDescent="0.25">
      <c r="B469" s="15"/>
      <c r="C469" s="15"/>
      <c r="D469" s="15" t="s">
        <v>10</v>
      </c>
      <c r="E469" s="18">
        <v>24</v>
      </c>
      <c r="F469" s="18">
        <v>153.35</v>
      </c>
      <c r="G469" s="18">
        <v>163.61500000000001</v>
      </c>
      <c r="H469" s="21">
        <f t="shared" si="22"/>
        <v>6.3895833333333334</v>
      </c>
      <c r="I469" s="21">
        <f t="shared" si="23"/>
        <v>1.0669383762634497</v>
      </c>
    </row>
    <row r="470" spans="2:9" x14ac:dyDescent="0.25">
      <c r="B470" s="15"/>
      <c r="C470" s="15"/>
      <c r="D470" s="15" t="s">
        <v>11</v>
      </c>
      <c r="E470" s="18">
        <v>25</v>
      </c>
      <c r="F470" s="18">
        <v>164.1</v>
      </c>
      <c r="G470" s="18">
        <v>152.64000000000001</v>
      </c>
      <c r="H470" s="21">
        <f t="shared" si="22"/>
        <v>6.5640000000000001</v>
      </c>
      <c r="I470" s="21">
        <f t="shared" si="23"/>
        <v>0.93016453382084108</v>
      </c>
    </row>
    <row r="471" spans="2:9" x14ac:dyDescent="0.25">
      <c r="B471" s="24" t="s">
        <v>15</v>
      </c>
      <c r="C471" s="14"/>
      <c r="D471" s="14"/>
      <c r="E471" s="25">
        <f>+E472</f>
        <v>17.399999999999999</v>
      </c>
      <c r="F471" s="25">
        <f t="shared" ref="F471:G471" si="24">+F472</f>
        <v>107.78800000000001</v>
      </c>
      <c r="G471" s="25">
        <f t="shared" si="24"/>
        <v>82.821359999999999</v>
      </c>
      <c r="H471" s="23">
        <f>+F471/E471</f>
        <v>6.1947126436781623</v>
      </c>
      <c r="I471" s="23">
        <f>+G471/F471</f>
        <v>0.76837273165844056</v>
      </c>
    </row>
    <row r="472" spans="2:9" x14ac:dyDescent="0.25">
      <c r="B472" s="15"/>
      <c r="C472" s="16" t="s">
        <v>55</v>
      </c>
      <c r="D472" s="16"/>
      <c r="E472" s="17">
        <v>17.399999999999999</v>
      </c>
      <c r="F472" s="17">
        <v>107.78800000000001</v>
      </c>
      <c r="G472" s="17">
        <v>82.821359999999999</v>
      </c>
      <c r="H472" s="22">
        <f>+AVERAGE(H473:H477)</f>
        <v>6.1985122549019609</v>
      </c>
      <c r="I472" s="22">
        <f>+AVERAGE(I473:I477)</f>
        <v>0.76871374774629309</v>
      </c>
    </row>
    <row r="473" spans="2:9" x14ac:dyDescent="0.25">
      <c r="B473" s="15"/>
      <c r="C473" s="15"/>
      <c r="D473" s="15" t="s">
        <v>7</v>
      </c>
      <c r="E473" s="18">
        <v>20</v>
      </c>
      <c r="F473" s="18">
        <v>122.2</v>
      </c>
      <c r="G473" s="18">
        <v>92.593999999999994</v>
      </c>
      <c r="H473" s="21">
        <f t="shared" si="22"/>
        <v>6.11</v>
      </c>
      <c r="I473" s="21">
        <f t="shared" si="23"/>
        <v>0.75772504091653026</v>
      </c>
    </row>
    <row r="474" spans="2:9" x14ac:dyDescent="0.25">
      <c r="B474" s="15"/>
      <c r="C474" s="15"/>
      <c r="D474" s="15" t="s">
        <v>8</v>
      </c>
      <c r="E474" s="18">
        <v>18</v>
      </c>
      <c r="F474" s="18">
        <v>110.67</v>
      </c>
      <c r="G474" s="18">
        <v>83.321500000000015</v>
      </c>
      <c r="H474" s="21">
        <f t="shared" si="22"/>
        <v>6.1483333333333334</v>
      </c>
      <c r="I474" s="21">
        <f t="shared" si="23"/>
        <v>0.75288244329990073</v>
      </c>
    </row>
    <row r="475" spans="2:9" x14ac:dyDescent="0.25">
      <c r="B475" s="15"/>
      <c r="C475" s="15"/>
      <c r="D475" s="15" t="s">
        <v>9</v>
      </c>
      <c r="E475" s="18">
        <v>16</v>
      </c>
      <c r="F475" s="18">
        <v>98.85</v>
      </c>
      <c r="G475" s="18">
        <v>75.6875</v>
      </c>
      <c r="H475" s="21">
        <f t="shared" si="22"/>
        <v>6.1781249999999996</v>
      </c>
      <c r="I475" s="21">
        <f t="shared" si="23"/>
        <v>0.76568032372281236</v>
      </c>
    </row>
    <row r="476" spans="2:9" x14ac:dyDescent="0.25">
      <c r="B476" s="15"/>
      <c r="C476" s="15"/>
      <c r="D476" s="15" t="s">
        <v>10</v>
      </c>
      <c r="E476" s="18">
        <v>16</v>
      </c>
      <c r="F476" s="18">
        <v>99.740000000000009</v>
      </c>
      <c r="G476" s="18">
        <v>76.64200000000001</v>
      </c>
      <c r="H476" s="21">
        <f t="shared" si="22"/>
        <v>6.2337500000000006</v>
      </c>
      <c r="I476" s="21">
        <f t="shared" si="23"/>
        <v>0.76841788650491283</v>
      </c>
    </row>
    <row r="477" spans="2:9" x14ac:dyDescent="0.25">
      <c r="B477" s="15"/>
      <c r="C477" s="15"/>
      <c r="D477" s="15" t="s">
        <v>11</v>
      </c>
      <c r="E477" s="18">
        <v>17</v>
      </c>
      <c r="F477" s="18">
        <v>107.47999999999999</v>
      </c>
      <c r="G477" s="18">
        <v>85.861800000000017</v>
      </c>
      <c r="H477" s="21">
        <f t="shared" si="22"/>
        <v>6.3223529411764696</v>
      </c>
      <c r="I477" s="21">
        <f t="shared" si="23"/>
        <v>0.79886304428730948</v>
      </c>
    </row>
    <row r="478" spans="2:9" x14ac:dyDescent="0.25">
      <c r="B478" s="24" t="s">
        <v>76</v>
      </c>
      <c r="C478" s="14"/>
      <c r="D478" s="14"/>
      <c r="E478" s="25">
        <f>+E479+E485+E491+E497+E503+E509+E515</f>
        <v>1726.4</v>
      </c>
      <c r="F478" s="25">
        <f t="shared" ref="F478:G478" si="25">+F479+F485+F491+F497+F503+F509+F515</f>
        <v>14206.2736</v>
      </c>
      <c r="G478" s="25">
        <f t="shared" si="25"/>
        <v>12862.022260000002</v>
      </c>
      <c r="H478" s="23">
        <f>+F478/E478</f>
        <v>8.2288424467099173</v>
      </c>
      <c r="I478" s="23">
        <f>+G478/F478</f>
        <v>0.9053762177296093</v>
      </c>
    </row>
    <row r="479" spans="2:9" x14ac:dyDescent="0.25">
      <c r="B479" s="15"/>
      <c r="C479" s="16" t="s">
        <v>114</v>
      </c>
      <c r="D479" s="16"/>
      <c r="E479" s="17">
        <v>19.2</v>
      </c>
      <c r="F479" s="17">
        <v>123.96199999999999</v>
      </c>
      <c r="G479" s="17">
        <v>79.364760000000004</v>
      </c>
      <c r="H479" s="22">
        <f>+AVERAGE(H480:H484)</f>
        <v>6.5247671451355673</v>
      </c>
      <c r="I479" s="22">
        <f>+AVERAGE(I480:I484)</f>
        <v>0.58422933085068807</v>
      </c>
    </row>
    <row r="480" spans="2:9" x14ac:dyDescent="0.25">
      <c r="B480" s="15"/>
      <c r="C480" s="15"/>
      <c r="D480" s="15" t="s">
        <v>7</v>
      </c>
      <c r="E480" s="18">
        <v>30</v>
      </c>
      <c r="F480" s="18">
        <v>192.2</v>
      </c>
      <c r="G480" s="18">
        <v>100.794</v>
      </c>
      <c r="H480" s="21">
        <f t="shared" si="22"/>
        <v>6.4066666666666663</v>
      </c>
      <c r="I480" s="21">
        <f t="shared" si="23"/>
        <v>0.52442247658688868</v>
      </c>
    </row>
    <row r="481" spans="2:9" x14ac:dyDescent="0.25">
      <c r="B481" s="15"/>
      <c r="C481" s="15"/>
      <c r="D481" s="15" t="s">
        <v>8</v>
      </c>
      <c r="E481" s="18">
        <v>33</v>
      </c>
      <c r="F481" s="18">
        <v>211.14999999999998</v>
      </c>
      <c r="G481" s="18">
        <v>167.715</v>
      </c>
      <c r="H481" s="21">
        <f t="shared" si="22"/>
        <v>6.3984848484848476</v>
      </c>
      <c r="I481" s="21">
        <f t="shared" si="23"/>
        <v>0.79429315652379839</v>
      </c>
    </row>
    <row r="482" spans="2:9" x14ac:dyDescent="0.25">
      <c r="B482" s="15"/>
      <c r="C482" s="15"/>
      <c r="D482" s="15" t="s">
        <v>9</v>
      </c>
      <c r="E482" s="18">
        <v>19</v>
      </c>
      <c r="F482" s="18">
        <v>121.10000000000001</v>
      </c>
      <c r="G482" s="18">
        <v>89.92</v>
      </c>
      <c r="H482" s="21">
        <f t="shared" si="22"/>
        <v>6.3736842105263163</v>
      </c>
      <c r="I482" s="21">
        <f t="shared" si="23"/>
        <v>0.74252683732452518</v>
      </c>
    </row>
    <row r="483" spans="2:9" x14ac:dyDescent="0.25">
      <c r="B483" s="15"/>
      <c r="C483" s="15"/>
      <c r="D483" s="15" t="s">
        <v>10</v>
      </c>
      <c r="E483" s="18">
        <v>4</v>
      </c>
      <c r="F483" s="18">
        <v>26.060000000000002</v>
      </c>
      <c r="G483" s="18">
        <v>12.774799999999999</v>
      </c>
      <c r="H483" s="21">
        <f t="shared" si="22"/>
        <v>6.5150000000000006</v>
      </c>
      <c r="I483" s="21">
        <f t="shared" si="23"/>
        <v>0.49020721412125856</v>
      </c>
    </row>
    <row r="484" spans="2:9" x14ac:dyDescent="0.25">
      <c r="B484" s="15"/>
      <c r="C484" s="15"/>
      <c r="D484" s="15" t="s">
        <v>11</v>
      </c>
      <c r="E484" s="18">
        <v>10</v>
      </c>
      <c r="F484" s="18">
        <v>69.300000000000011</v>
      </c>
      <c r="G484" s="18">
        <v>25.620000000000005</v>
      </c>
      <c r="H484" s="21">
        <f t="shared" si="22"/>
        <v>6.9300000000000015</v>
      </c>
      <c r="I484" s="21">
        <f t="shared" si="23"/>
        <v>0.36969696969696969</v>
      </c>
    </row>
    <row r="485" spans="2:9" x14ac:dyDescent="0.25">
      <c r="B485" s="15"/>
      <c r="C485" s="16" t="s">
        <v>115</v>
      </c>
      <c r="D485" s="16"/>
      <c r="E485" s="17">
        <v>7.6</v>
      </c>
      <c r="F485" s="17">
        <v>61.893799999999999</v>
      </c>
      <c r="G485" s="17">
        <v>68.621639999999999</v>
      </c>
      <c r="H485" s="22">
        <f>+AVERAGE(H486:H490)</f>
        <v>8.1888142857142867</v>
      </c>
      <c r="I485" s="22">
        <f>+AVERAGE(I486:I490)</f>
        <v>1.0915425606521301</v>
      </c>
    </row>
    <row r="486" spans="2:9" x14ac:dyDescent="0.25">
      <c r="B486" s="15"/>
      <c r="C486" s="15"/>
      <c r="D486" s="15" t="s">
        <v>7</v>
      </c>
      <c r="E486" s="18">
        <v>7</v>
      </c>
      <c r="F486" s="18">
        <v>57.6</v>
      </c>
      <c r="G486" s="18">
        <v>26.340000000000003</v>
      </c>
      <c r="H486" s="21">
        <f t="shared" si="22"/>
        <v>8.2285714285714295</v>
      </c>
      <c r="I486" s="21">
        <f t="shared" si="23"/>
        <v>0.45729166666666671</v>
      </c>
    </row>
    <row r="487" spans="2:9" x14ac:dyDescent="0.25">
      <c r="B487" s="15"/>
      <c r="C487" s="15"/>
      <c r="D487" s="15" t="s">
        <v>8</v>
      </c>
      <c r="E487" s="18">
        <v>8</v>
      </c>
      <c r="F487" s="18">
        <v>65.3</v>
      </c>
      <c r="G487" s="18">
        <v>97.190000000000012</v>
      </c>
      <c r="H487" s="21">
        <f t="shared" si="22"/>
        <v>8.1624999999999996</v>
      </c>
      <c r="I487" s="21">
        <f t="shared" si="23"/>
        <v>1.4883614088820829</v>
      </c>
    </row>
    <row r="488" spans="2:9" x14ac:dyDescent="0.25">
      <c r="B488" s="15"/>
      <c r="C488" s="15"/>
      <c r="D488" s="15" t="s">
        <v>9</v>
      </c>
      <c r="E488" s="18">
        <v>9</v>
      </c>
      <c r="F488" s="18">
        <v>71.558999999999997</v>
      </c>
      <c r="G488" s="18">
        <v>128.80619999999999</v>
      </c>
      <c r="H488" s="21">
        <f t="shared" si="22"/>
        <v>7.9509999999999996</v>
      </c>
      <c r="I488" s="21">
        <f t="shared" si="23"/>
        <v>1.7999999999999998</v>
      </c>
    </row>
    <row r="489" spans="2:9" x14ac:dyDescent="0.25">
      <c r="B489" s="15"/>
      <c r="C489" s="15"/>
      <c r="D489" s="15" t="s">
        <v>10</v>
      </c>
      <c r="E489" s="18">
        <v>9</v>
      </c>
      <c r="F489" s="18">
        <v>72</v>
      </c>
      <c r="G489" s="18">
        <v>42.56</v>
      </c>
      <c r="H489" s="21">
        <f t="shared" si="22"/>
        <v>8</v>
      </c>
      <c r="I489" s="21">
        <f t="shared" si="23"/>
        <v>0.59111111111111114</v>
      </c>
    </row>
    <row r="490" spans="2:9" x14ac:dyDescent="0.25">
      <c r="B490" s="15"/>
      <c r="C490" s="15"/>
      <c r="D490" s="15" t="s">
        <v>11</v>
      </c>
      <c r="E490" s="18">
        <v>5</v>
      </c>
      <c r="F490" s="18">
        <v>43.010000000000005</v>
      </c>
      <c r="G490" s="18">
        <v>48.212000000000003</v>
      </c>
      <c r="H490" s="21">
        <f t="shared" si="22"/>
        <v>8.6020000000000003</v>
      </c>
      <c r="I490" s="21">
        <f t="shared" si="23"/>
        <v>1.1209486166007905</v>
      </c>
    </row>
    <row r="491" spans="2:9" x14ac:dyDescent="0.25">
      <c r="B491" s="15"/>
      <c r="C491" s="16" t="s">
        <v>116</v>
      </c>
      <c r="D491" s="16"/>
      <c r="E491" s="17">
        <v>281.8</v>
      </c>
      <c r="F491" s="17">
        <v>2054.0920000000001</v>
      </c>
      <c r="G491" s="17">
        <v>2049.1032000000005</v>
      </c>
      <c r="H491" s="22">
        <f>+AVERAGE(H492:H496)</f>
        <v>7.4099777521666965</v>
      </c>
      <c r="I491" s="22">
        <f>+AVERAGE(I492:I496)</f>
        <v>0.9793986082563354</v>
      </c>
    </row>
    <row r="492" spans="2:9" x14ac:dyDescent="0.25">
      <c r="B492" s="15"/>
      <c r="C492" s="15"/>
      <c r="D492" s="15" t="s">
        <v>7</v>
      </c>
      <c r="E492" s="18">
        <v>320</v>
      </c>
      <c r="F492" s="18">
        <v>2477.1999999999998</v>
      </c>
      <c r="G492" s="18">
        <v>1409.704</v>
      </c>
      <c r="H492" s="21">
        <f t="shared" si="22"/>
        <v>7.7412499999999991</v>
      </c>
      <c r="I492" s="21">
        <f t="shared" si="23"/>
        <v>0.56907153237526242</v>
      </c>
    </row>
    <row r="493" spans="2:9" x14ac:dyDescent="0.25">
      <c r="B493" s="15"/>
      <c r="C493" s="15"/>
      <c r="D493" s="15" t="s">
        <v>8</v>
      </c>
      <c r="E493" s="18">
        <v>374</v>
      </c>
      <c r="F493" s="18">
        <v>2638.4</v>
      </c>
      <c r="G493" s="18">
        <v>4433.7240000000002</v>
      </c>
      <c r="H493" s="21">
        <f t="shared" si="22"/>
        <v>7.0545454545454547</v>
      </c>
      <c r="I493" s="21">
        <f t="shared" si="23"/>
        <v>1.6804593693147363</v>
      </c>
    </row>
    <row r="494" spans="2:9" x14ac:dyDescent="0.25">
      <c r="B494" s="15"/>
      <c r="C494" s="15"/>
      <c r="D494" s="15" t="s">
        <v>9</v>
      </c>
      <c r="E494" s="18">
        <v>290</v>
      </c>
      <c r="F494" s="18">
        <v>2052.0500000000002</v>
      </c>
      <c r="G494" s="18">
        <v>2490.29</v>
      </c>
      <c r="H494" s="21">
        <f t="shared" si="22"/>
        <v>7.0760344827586215</v>
      </c>
      <c r="I494" s="21">
        <f t="shared" si="23"/>
        <v>1.213562047708389</v>
      </c>
    </row>
    <row r="495" spans="2:9" x14ac:dyDescent="0.25">
      <c r="B495" s="15"/>
      <c r="C495" s="15"/>
      <c r="D495" s="15" t="s">
        <v>10</v>
      </c>
      <c r="E495" s="18">
        <v>340</v>
      </c>
      <c r="F495" s="18">
        <v>2416.9</v>
      </c>
      <c r="G495" s="18">
        <v>1296.1020000000001</v>
      </c>
      <c r="H495" s="21">
        <f t="shared" si="22"/>
        <v>7.1085294117647058</v>
      </c>
      <c r="I495" s="21">
        <f t="shared" si="23"/>
        <v>0.53626629153047289</v>
      </c>
    </row>
    <row r="496" spans="2:9" x14ac:dyDescent="0.25">
      <c r="B496" s="15"/>
      <c r="C496" s="15"/>
      <c r="D496" s="15" t="s">
        <v>11</v>
      </c>
      <c r="E496" s="18">
        <v>85</v>
      </c>
      <c r="F496" s="18">
        <v>685.91</v>
      </c>
      <c r="G496" s="18">
        <v>615.69600000000014</v>
      </c>
      <c r="H496" s="21">
        <f t="shared" si="22"/>
        <v>8.0695294117647052</v>
      </c>
      <c r="I496" s="21">
        <f t="shared" si="23"/>
        <v>0.89763380035281626</v>
      </c>
    </row>
    <row r="497" spans="2:9" x14ac:dyDescent="0.25">
      <c r="B497" s="15"/>
      <c r="C497" s="16" t="s">
        <v>117</v>
      </c>
      <c r="D497" s="16"/>
      <c r="E497" s="17">
        <v>13.2</v>
      </c>
      <c r="F497" s="17">
        <v>87.066000000000003</v>
      </c>
      <c r="G497" s="17">
        <v>81.937799999999996</v>
      </c>
      <c r="H497" s="22">
        <f>+AVERAGE(H498:H502)</f>
        <v>6.5769476190476182</v>
      </c>
      <c r="I497" s="22">
        <f>+AVERAGE(I498:I502)</f>
        <v>0.89879459265835882</v>
      </c>
    </row>
    <row r="498" spans="2:9" x14ac:dyDescent="0.25">
      <c r="B498" s="15"/>
      <c r="C498" s="15"/>
      <c r="D498" s="15" t="s">
        <v>7</v>
      </c>
      <c r="E498" s="18">
        <v>12</v>
      </c>
      <c r="F498" s="18">
        <v>73.8</v>
      </c>
      <c r="G498" s="18">
        <v>40.235999999999997</v>
      </c>
      <c r="H498" s="21">
        <f t="shared" si="22"/>
        <v>6.1499999999999995</v>
      </c>
      <c r="I498" s="21">
        <f t="shared" si="23"/>
        <v>0.54520325203252029</v>
      </c>
    </row>
    <row r="499" spans="2:9" x14ac:dyDescent="0.25">
      <c r="B499" s="15"/>
      <c r="C499" s="15"/>
      <c r="D499" s="15" t="s">
        <v>8</v>
      </c>
      <c r="E499" s="18">
        <v>20</v>
      </c>
      <c r="F499" s="18">
        <v>131.55000000000001</v>
      </c>
      <c r="G499" s="18">
        <v>165.75299999999999</v>
      </c>
      <c r="H499" s="21">
        <f t="shared" si="22"/>
        <v>6.5775000000000006</v>
      </c>
      <c r="I499" s="21">
        <f t="shared" si="23"/>
        <v>1.2599999999999998</v>
      </c>
    </row>
    <row r="500" spans="2:9" x14ac:dyDescent="0.25">
      <c r="B500" s="15"/>
      <c r="C500" s="15"/>
      <c r="D500" s="15" t="s">
        <v>9</v>
      </c>
      <c r="E500" s="18">
        <v>14</v>
      </c>
      <c r="F500" s="18">
        <v>89.3</v>
      </c>
      <c r="G500" s="18">
        <v>126.72399999999999</v>
      </c>
      <c r="H500" s="21">
        <f t="shared" si="22"/>
        <v>6.3785714285714281</v>
      </c>
      <c r="I500" s="21">
        <f t="shared" si="23"/>
        <v>1.4190817469204926</v>
      </c>
    </row>
    <row r="501" spans="2:9" x14ac:dyDescent="0.25">
      <c r="B501" s="15"/>
      <c r="C501" s="15"/>
      <c r="D501" s="15" t="s">
        <v>10</v>
      </c>
      <c r="E501" s="18">
        <v>5</v>
      </c>
      <c r="F501" s="18">
        <v>33</v>
      </c>
      <c r="G501" s="18">
        <v>26.400000000000002</v>
      </c>
      <c r="H501" s="21">
        <f t="shared" si="22"/>
        <v>6.6</v>
      </c>
      <c r="I501" s="21">
        <f t="shared" si="23"/>
        <v>0.8</v>
      </c>
    </row>
    <row r="502" spans="2:9" x14ac:dyDescent="0.25">
      <c r="B502" s="15"/>
      <c r="C502" s="15"/>
      <c r="D502" s="15" t="s">
        <v>11</v>
      </c>
      <c r="E502" s="18">
        <v>15</v>
      </c>
      <c r="F502" s="18">
        <v>107.68</v>
      </c>
      <c r="G502" s="18">
        <v>50.576000000000008</v>
      </c>
      <c r="H502" s="21">
        <f t="shared" si="22"/>
        <v>7.1786666666666674</v>
      </c>
      <c r="I502" s="21">
        <f t="shared" si="23"/>
        <v>0.46968796433878163</v>
      </c>
    </row>
    <row r="503" spans="2:9" x14ac:dyDescent="0.25">
      <c r="B503" s="15"/>
      <c r="C503" s="16" t="s">
        <v>118</v>
      </c>
      <c r="D503" s="16"/>
      <c r="E503" s="17">
        <v>137.19999999999999</v>
      </c>
      <c r="F503" s="17">
        <v>1014.3718000000001</v>
      </c>
      <c r="G503" s="17">
        <v>879.98307999999997</v>
      </c>
      <c r="H503" s="22">
        <f>+AVERAGE(H504:H508)</f>
        <v>7.4858250035841651</v>
      </c>
      <c r="I503" s="22">
        <f>+AVERAGE(I504:I508)</f>
        <v>0.80049372658619422</v>
      </c>
    </row>
    <row r="504" spans="2:9" x14ac:dyDescent="0.25">
      <c r="B504" s="15"/>
      <c r="C504" s="15"/>
      <c r="D504" s="15" t="s">
        <v>7</v>
      </c>
      <c r="E504" s="18">
        <v>157</v>
      </c>
      <c r="F504" s="18">
        <v>1110.9000000000001</v>
      </c>
      <c r="G504" s="18">
        <v>633.15</v>
      </c>
      <c r="H504" s="21">
        <f t="shared" si="22"/>
        <v>7.0757961783439498</v>
      </c>
      <c r="I504" s="21">
        <f t="shared" si="23"/>
        <v>0.56994328922495263</v>
      </c>
    </row>
    <row r="505" spans="2:9" x14ac:dyDescent="0.25">
      <c r="B505" s="15"/>
      <c r="C505" s="15"/>
      <c r="D505" s="15" t="s">
        <v>8</v>
      </c>
      <c r="E505" s="18">
        <v>198</v>
      </c>
      <c r="F505" s="18">
        <v>1419</v>
      </c>
      <c r="G505" s="18">
        <v>2038.0800000000004</v>
      </c>
      <c r="H505" s="21">
        <f t="shared" si="22"/>
        <v>7.166666666666667</v>
      </c>
      <c r="I505" s="21">
        <f t="shared" si="23"/>
        <v>1.4362790697674421</v>
      </c>
    </row>
    <row r="506" spans="2:9" x14ac:dyDescent="0.25">
      <c r="B506" s="15"/>
      <c r="C506" s="15"/>
      <c r="D506" s="15" t="s">
        <v>9</v>
      </c>
      <c r="E506" s="18">
        <v>127</v>
      </c>
      <c r="F506" s="18">
        <v>949.03899999999999</v>
      </c>
      <c r="G506" s="18">
        <v>822.40139999999997</v>
      </c>
      <c r="H506" s="21">
        <f t="shared" si="22"/>
        <v>7.4727480314960628</v>
      </c>
      <c r="I506" s="21">
        <f t="shared" si="23"/>
        <v>0.8665622803699321</v>
      </c>
    </row>
    <row r="507" spans="2:9" x14ac:dyDescent="0.25">
      <c r="B507" s="15"/>
      <c r="C507" s="15"/>
      <c r="D507" s="15" t="s">
        <v>10</v>
      </c>
      <c r="E507" s="18">
        <v>72</v>
      </c>
      <c r="F507" s="18">
        <v>577.57999999999993</v>
      </c>
      <c r="G507" s="18">
        <v>317.61799999999999</v>
      </c>
      <c r="H507" s="21">
        <f t="shared" si="22"/>
        <v>8.0219444444444434</v>
      </c>
      <c r="I507" s="21">
        <f t="shared" si="23"/>
        <v>0.54991170054364769</v>
      </c>
    </row>
    <row r="508" spans="2:9" x14ac:dyDescent="0.25">
      <c r="B508" s="15"/>
      <c r="C508" s="15"/>
      <c r="D508" s="15" t="s">
        <v>11</v>
      </c>
      <c r="E508" s="18">
        <v>132</v>
      </c>
      <c r="F508" s="18">
        <v>1015.3399999999999</v>
      </c>
      <c r="G508" s="18">
        <v>588.66600000000005</v>
      </c>
      <c r="H508" s="21">
        <f t="shared" si="22"/>
        <v>7.6919696969696965</v>
      </c>
      <c r="I508" s="21">
        <f t="shared" si="23"/>
        <v>0.57977229302499667</v>
      </c>
    </row>
    <row r="509" spans="2:9" x14ac:dyDescent="0.25">
      <c r="B509" s="15"/>
      <c r="C509" s="16" t="s">
        <v>119</v>
      </c>
      <c r="D509" s="16"/>
      <c r="E509" s="17">
        <v>918.4</v>
      </c>
      <c r="F509" s="17">
        <v>7846.6220000000003</v>
      </c>
      <c r="G509" s="17">
        <v>6750.4482000000007</v>
      </c>
      <c r="H509" s="22">
        <f>+AVERAGE(H510:H514)</f>
        <v>8.592219566613581</v>
      </c>
      <c r="I509" s="22">
        <f>+AVERAGE(I510:I514)</f>
        <v>0.80930249790340891</v>
      </c>
    </row>
    <row r="510" spans="2:9" x14ac:dyDescent="0.25">
      <c r="B510" s="15"/>
      <c r="C510" s="15"/>
      <c r="D510" s="15" t="s">
        <v>7</v>
      </c>
      <c r="E510" s="18">
        <v>934</v>
      </c>
      <c r="F510" s="18">
        <v>7709.2</v>
      </c>
      <c r="G510" s="18">
        <v>4468.09</v>
      </c>
      <c r="H510" s="21">
        <f t="shared" si="22"/>
        <v>8.2539614561027843</v>
      </c>
      <c r="I510" s="21">
        <f t="shared" si="23"/>
        <v>0.57957894463757587</v>
      </c>
    </row>
    <row r="511" spans="2:9" x14ac:dyDescent="0.25">
      <c r="B511" s="15"/>
      <c r="C511" s="15"/>
      <c r="D511" s="15" t="s">
        <v>8</v>
      </c>
      <c r="E511" s="18">
        <v>1210</v>
      </c>
      <c r="F511" s="18">
        <v>10422.200000000001</v>
      </c>
      <c r="G511" s="18">
        <v>12898.412</v>
      </c>
      <c r="H511" s="21">
        <f t="shared" si="22"/>
        <v>8.6133884297520673</v>
      </c>
      <c r="I511" s="21">
        <f t="shared" si="23"/>
        <v>1.2375901441154458</v>
      </c>
    </row>
    <row r="512" spans="2:9" x14ac:dyDescent="0.25">
      <c r="B512" s="15"/>
      <c r="C512" s="15"/>
      <c r="D512" s="15" t="s">
        <v>9</v>
      </c>
      <c r="E512" s="18">
        <v>917</v>
      </c>
      <c r="F512" s="18">
        <v>7719.25</v>
      </c>
      <c r="G512" s="18">
        <v>9371.51</v>
      </c>
      <c r="H512" s="21">
        <f t="shared" si="22"/>
        <v>8.4179389312977104</v>
      </c>
      <c r="I512" s="21">
        <f t="shared" si="23"/>
        <v>1.2140441105029633</v>
      </c>
    </row>
    <row r="513" spans="2:9" x14ac:dyDescent="0.25">
      <c r="B513" s="15"/>
      <c r="C513" s="15"/>
      <c r="D513" s="15" t="s">
        <v>10</v>
      </c>
      <c r="E513" s="18">
        <v>1091</v>
      </c>
      <c r="F513" s="18">
        <v>9393.5</v>
      </c>
      <c r="G513" s="18">
        <v>5152.0750000000007</v>
      </c>
      <c r="H513" s="21">
        <f t="shared" si="22"/>
        <v>8.6099908340971592</v>
      </c>
      <c r="I513" s="21">
        <f t="shared" si="23"/>
        <v>0.54847234790014376</v>
      </c>
    </row>
    <row r="514" spans="2:9" x14ac:dyDescent="0.25">
      <c r="B514" s="15"/>
      <c r="C514" s="15"/>
      <c r="D514" s="15" t="s">
        <v>11</v>
      </c>
      <c r="E514" s="18">
        <v>440</v>
      </c>
      <c r="F514" s="18">
        <v>3988.96</v>
      </c>
      <c r="G514" s="18">
        <v>1862.154</v>
      </c>
      <c r="H514" s="21">
        <f t="shared" si="22"/>
        <v>9.065818181818182</v>
      </c>
      <c r="I514" s="21">
        <f t="shared" si="23"/>
        <v>0.4668269423609161</v>
      </c>
    </row>
    <row r="515" spans="2:9" x14ac:dyDescent="0.25">
      <c r="B515" s="15"/>
      <c r="C515" s="16" t="s">
        <v>120</v>
      </c>
      <c r="D515" s="16"/>
      <c r="E515" s="17">
        <v>349</v>
      </c>
      <c r="F515" s="17">
        <v>3018.2659999999996</v>
      </c>
      <c r="G515" s="17">
        <v>2952.56358</v>
      </c>
      <c r="H515" s="22">
        <f>+AVERAGE(H516:H520)</f>
        <v>8.6589633574890339</v>
      </c>
      <c r="I515" s="22">
        <f>+AVERAGE(I516:I520)</f>
        <v>0.9863778384893982</v>
      </c>
    </row>
    <row r="516" spans="2:9" x14ac:dyDescent="0.25">
      <c r="B516" s="15"/>
      <c r="C516" s="15"/>
      <c r="D516" s="15" t="s">
        <v>7</v>
      </c>
      <c r="E516" s="18">
        <v>388</v>
      </c>
      <c r="F516" s="18">
        <v>3400</v>
      </c>
      <c r="G516" s="18">
        <v>1773.4800000000002</v>
      </c>
      <c r="H516" s="21">
        <f t="shared" si="22"/>
        <v>8.7628865979381452</v>
      </c>
      <c r="I516" s="21">
        <f t="shared" si="23"/>
        <v>0.52161176470588244</v>
      </c>
    </row>
    <row r="517" spans="2:9" x14ac:dyDescent="0.25">
      <c r="B517" s="15"/>
      <c r="C517" s="15"/>
      <c r="D517" s="15" t="s">
        <v>8</v>
      </c>
      <c r="E517" s="18">
        <v>368</v>
      </c>
      <c r="F517" s="18">
        <v>3271.25</v>
      </c>
      <c r="G517" s="18">
        <v>4806.5199999999995</v>
      </c>
      <c r="H517" s="21">
        <f t="shared" si="22"/>
        <v>8.8892663043478262</v>
      </c>
      <c r="I517" s="21">
        <f t="shared" si="23"/>
        <v>1.4693221245701182</v>
      </c>
    </row>
    <row r="518" spans="2:9" x14ac:dyDescent="0.25">
      <c r="B518" s="15"/>
      <c r="C518" s="15"/>
      <c r="D518" s="15" t="s">
        <v>9</v>
      </c>
      <c r="E518" s="18">
        <v>357</v>
      </c>
      <c r="F518" s="18">
        <v>2750.15</v>
      </c>
      <c r="G518" s="18">
        <v>4350.7705000000005</v>
      </c>
      <c r="H518" s="21">
        <f t="shared" si="22"/>
        <v>7.7035014005602243</v>
      </c>
      <c r="I518" s="21">
        <f t="shared" si="23"/>
        <v>1.5820120720687965</v>
      </c>
    </row>
    <row r="519" spans="2:9" x14ac:dyDescent="0.25">
      <c r="B519" s="15"/>
      <c r="C519" s="15"/>
      <c r="D519" s="15" t="s">
        <v>10</v>
      </c>
      <c r="E519" s="18">
        <v>321</v>
      </c>
      <c r="F519" s="18">
        <v>2916.2999999999997</v>
      </c>
      <c r="G519" s="18">
        <v>1613.8619999999999</v>
      </c>
      <c r="H519" s="21">
        <f t="shared" ref="H519:H581" si="26">+IF(E519=0,0,F519/E519)</f>
        <v>9.0850467289719621</v>
      </c>
      <c r="I519" s="21">
        <f t="shared" ref="I519:I581" si="27">+IF(F519=0,0,G519/F519)</f>
        <v>0.55339368377738918</v>
      </c>
    </row>
    <row r="520" spans="2:9" x14ac:dyDescent="0.25">
      <c r="B520" s="15"/>
      <c r="C520" s="15"/>
      <c r="D520" s="15" t="s">
        <v>11</v>
      </c>
      <c r="E520" s="18">
        <v>311</v>
      </c>
      <c r="F520" s="18">
        <v>2753.63</v>
      </c>
      <c r="G520" s="18">
        <v>2218.1853999999998</v>
      </c>
      <c r="H520" s="21">
        <f t="shared" si="26"/>
        <v>8.85411575562701</v>
      </c>
      <c r="I520" s="21">
        <f t="shared" si="27"/>
        <v>0.80554954732480388</v>
      </c>
    </row>
    <row r="521" spans="2:9" x14ac:dyDescent="0.25">
      <c r="B521" s="24" t="s">
        <v>16</v>
      </c>
      <c r="C521" s="14"/>
      <c r="D521" s="14"/>
      <c r="E521" s="25">
        <f>+E522+E528+E534+E540+E546+E552+E558+E564+E570+E576+E582</f>
        <v>620.70000000000005</v>
      </c>
      <c r="F521" s="25">
        <f t="shared" ref="F521:G521" si="28">+F522+F528+F534+F540+F546+F552+F558+F564+F570+F576+F582</f>
        <v>4924.5160000000005</v>
      </c>
      <c r="G521" s="25">
        <f t="shared" si="28"/>
        <v>4967.4579999999996</v>
      </c>
      <c r="H521" s="23">
        <f>+F521/E521</f>
        <v>7.9338102142742066</v>
      </c>
      <c r="I521" s="23">
        <f>+G521/F521</f>
        <v>1.0087200447719125</v>
      </c>
    </row>
    <row r="522" spans="2:9" x14ac:dyDescent="0.25">
      <c r="B522" s="15"/>
      <c r="C522" s="16" t="s">
        <v>56</v>
      </c>
      <c r="D522" s="16"/>
      <c r="E522" s="17">
        <v>16.8</v>
      </c>
      <c r="F522" s="17">
        <v>122.4</v>
      </c>
      <c r="G522" s="17">
        <v>189.96</v>
      </c>
      <c r="H522" s="22">
        <f>+AVERAGE(H523:H527)</f>
        <v>7.2643591191417274</v>
      </c>
      <c r="I522" s="22">
        <f>+AVERAGE(I523:I527)</f>
        <v>1.4441523797116553</v>
      </c>
    </row>
    <row r="523" spans="2:9" x14ac:dyDescent="0.25">
      <c r="B523" s="15"/>
      <c r="C523" s="15"/>
      <c r="D523" s="15" t="s">
        <v>7</v>
      </c>
      <c r="E523" s="18">
        <v>20</v>
      </c>
      <c r="F523" s="18">
        <v>144</v>
      </c>
      <c r="G523" s="18">
        <v>144</v>
      </c>
      <c r="H523" s="21">
        <f t="shared" si="26"/>
        <v>7.2</v>
      </c>
      <c r="I523" s="21">
        <f t="shared" si="27"/>
        <v>1</v>
      </c>
    </row>
    <row r="524" spans="2:9" x14ac:dyDescent="0.25">
      <c r="B524" s="15"/>
      <c r="C524" s="15"/>
      <c r="D524" s="15" t="s">
        <v>8</v>
      </c>
      <c r="E524" s="18">
        <v>14</v>
      </c>
      <c r="F524" s="18">
        <v>101</v>
      </c>
      <c r="G524" s="18">
        <v>111.6</v>
      </c>
      <c r="H524" s="21">
        <f t="shared" si="26"/>
        <v>7.2142857142857144</v>
      </c>
      <c r="I524" s="21">
        <f t="shared" si="27"/>
        <v>1.1049504950495048</v>
      </c>
    </row>
    <row r="525" spans="2:9" x14ac:dyDescent="0.25">
      <c r="B525" s="15"/>
      <c r="C525" s="15"/>
      <c r="D525" s="15" t="s">
        <v>9</v>
      </c>
      <c r="E525" s="18">
        <v>23</v>
      </c>
      <c r="F525" s="18">
        <v>171</v>
      </c>
      <c r="G525" s="18">
        <v>380.4</v>
      </c>
      <c r="H525" s="21">
        <f t="shared" si="26"/>
        <v>7.4347826086956523</v>
      </c>
      <c r="I525" s="21">
        <f t="shared" si="27"/>
        <v>2.2245614035087717</v>
      </c>
    </row>
    <row r="526" spans="2:9" x14ac:dyDescent="0.25">
      <c r="B526" s="15"/>
      <c r="C526" s="15"/>
      <c r="D526" s="15" t="s">
        <v>10</v>
      </c>
      <c r="E526" s="18">
        <v>5</v>
      </c>
      <c r="F526" s="18">
        <v>36</v>
      </c>
      <c r="G526" s="18">
        <v>43.199999999999996</v>
      </c>
      <c r="H526" s="21">
        <f t="shared" si="26"/>
        <v>7.2</v>
      </c>
      <c r="I526" s="21">
        <f t="shared" si="27"/>
        <v>1.2</v>
      </c>
    </row>
    <row r="527" spans="2:9" x14ac:dyDescent="0.25">
      <c r="B527" s="15"/>
      <c r="C527" s="15"/>
      <c r="D527" s="15" t="s">
        <v>11</v>
      </c>
      <c r="E527" s="18">
        <v>22</v>
      </c>
      <c r="F527" s="18">
        <v>160</v>
      </c>
      <c r="G527" s="18">
        <v>270.60000000000002</v>
      </c>
      <c r="H527" s="21">
        <f t="shared" si="26"/>
        <v>7.2727272727272725</v>
      </c>
      <c r="I527" s="21">
        <f t="shared" si="27"/>
        <v>1.6912500000000001</v>
      </c>
    </row>
    <row r="528" spans="2:9" x14ac:dyDescent="0.25">
      <c r="B528" s="15"/>
      <c r="C528" s="16" t="s">
        <v>57</v>
      </c>
      <c r="D528" s="16"/>
      <c r="E528" s="17">
        <v>68.400000000000006</v>
      </c>
      <c r="F528" s="17">
        <v>566.24</v>
      </c>
      <c r="G528" s="17">
        <v>536.81200000000001</v>
      </c>
      <c r="H528" s="22">
        <f>+AVERAGE(H529:H533)</f>
        <v>8.1757059333581079</v>
      </c>
      <c r="I528" s="22">
        <f>+AVERAGE(I529:I533)</f>
        <v>1.0144223857246006</v>
      </c>
    </row>
    <row r="529" spans="2:9" x14ac:dyDescent="0.25">
      <c r="B529" s="15"/>
      <c r="C529" s="15"/>
      <c r="D529" s="15" t="s">
        <v>7</v>
      </c>
      <c r="E529" s="18">
        <v>108</v>
      </c>
      <c r="F529" s="18">
        <v>920</v>
      </c>
      <c r="G529" s="18">
        <v>587.4</v>
      </c>
      <c r="H529" s="21">
        <f t="shared" si="26"/>
        <v>8.518518518518519</v>
      </c>
      <c r="I529" s="21">
        <f t="shared" si="27"/>
        <v>0.63847826086956516</v>
      </c>
    </row>
    <row r="530" spans="2:9" x14ac:dyDescent="0.25">
      <c r="B530" s="15"/>
      <c r="C530" s="15"/>
      <c r="D530" s="15" t="s">
        <v>8</v>
      </c>
      <c r="E530" s="18">
        <v>78</v>
      </c>
      <c r="F530" s="18">
        <v>680.5</v>
      </c>
      <c r="G530" s="18">
        <v>887.55</v>
      </c>
      <c r="H530" s="21">
        <f t="shared" si="26"/>
        <v>8.7243589743589745</v>
      </c>
      <c r="I530" s="21">
        <f t="shared" si="27"/>
        <v>1.3042615723732549</v>
      </c>
    </row>
    <row r="531" spans="2:9" x14ac:dyDescent="0.25">
      <c r="B531" s="15"/>
      <c r="C531" s="15"/>
      <c r="D531" s="15" t="s">
        <v>9</v>
      </c>
      <c r="E531" s="18">
        <v>40</v>
      </c>
      <c r="F531" s="18">
        <v>307.60000000000002</v>
      </c>
      <c r="G531" s="18">
        <v>458.08000000000004</v>
      </c>
      <c r="H531" s="21">
        <f t="shared" si="26"/>
        <v>7.69</v>
      </c>
      <c r="I531" s="21">
        <f t="shared" si="27"/>
        <v>1.4892067620286087</v>
      </c>
    </row>
    <row r="532" spans="2:9" x14ac:dyDescent="0.25">
      <c r="B532" s="15"/>
      <c r="C532" s="15"/>
      <c r="D532" s="15" t="s">
        <v>10</v>
      </c>
      <c r="E532" s="18">
        <v>70</v>
      </c>
      <c r="F532" s="18">
        <v>553</v>
      </c>
      <c r="G532" s="18">
        <v>435.4</v>
      </c>
      <c r="H532" s="21">
        <f t="shared" si="26"/>
        <v>7.9</v>
      </c>
      <c r="I532" s="21">
        <f t="shared" si="27"/>
        <v>0.78734177215189871</v>
      </c>
    </row>
    <row r="533" spans="2:9" x14ac:dyDescent="0.25">
      <c r="B533" s="15"/>
      <c r="C533" s="15"/>
      <c r="D533" s="15" t="s">
        <v>11</v>
      </c>
      <c r="E533" s="18">
        <v>46</v>
      </c>
      <c r="F533" s="18">
        <v>370.1</v>
      </c>
      <c r="G533" s="18">
        <v>315.63</v>
      </c>
      <c r="H533" s="21">
        <f t="shared" si="26"/>
        <v>8.0456521739130444</v>
      </c>
      <c r="I533" s="21">
        <f t="shared" si="27"/>
        <v>0.85282356119967573</v>
      </c>
    </row>
    <row r="534" spans="2:9" x14ac:dyDescent="0.25">
      <c r="B534" s="15"/>
      <c r="C534" s="16" t="s">
        <v>121</v>
      </c>
      <c r="D534" s="16"/>
      <c r="E534" s="17">
        <v>131.4</v>
      </c>
      <c r="F534" s="17">
        <v>1046.1600000000001</v>
      </c>
      <c r="G534" s="17">
        <v>1165.328</v>
      </c>
      <c r="H534" s="22">
        <f>+AVERAGE(H535:H539)</f>
        <v>8.0315295547025922</v>
      </c>
      <c r="I534" s="22">
        <f>+AVERAGE(I535:I539)</f>
        <v>1.0797126511742714</v>
      </c>
    </row>
    <row r="535" spans="2:9" x14ac:dyDescent="0.25">
      <c r="B535" s="15"/>
      <c r="C535" s="15"/>
      <c r="D535" s="15" t="s">
        <v>7</v>
      </c>
      <c r="E535" s="18">
        <v>137</v>
      </c>
      <c r="F535" s="18">
        <v>1071</v>
      </c>
      <c r="G535" s="18">
        <v>804.6</v>
      </c>
      <c r="H535" s="21">
        <f t="shared" si="26"/>
        <v>7.8175182481751824</v>
      </c>
      <c r="I535" s="21">
        <f t="shared" si="27"/>
        <v>0.75126050420168067</v>
      </c>
    </row>
    <row r="536" spans="2:9" x14ac:dyDescent="0.25">
      <c r="B536" s="15"/>
      <c r="C536" s="15"/>
      <c r="D536" s="15" t="s">
        <v>8</v>
      </c>
      <c r="E536" s="18">
        <v>123</v>
      </c>
      <c r="F536" s="18">
        <v>1018</v>
      </c>
      <c r="G536" s="18">
        <v>1286.2</v>
      </c>
      <c r="H536" s="21">
        <f t="shared" si="26"/>
        <v>8.2764227642276431</v>
      </c>
      <c r="I536" s="21">
        <f t="shared" si="27"/>
        <v>1.263457760314342</v>
      </c>
    </row>
    <row r="537" spans="2:9" x14ac:dyDescent="0.25">
      <c r="B537" s="15"/>
      <c r="C537" s="15"/>
      <c r="D537" s="15" t="s">
        <v>9</v>
      </c>
      <c r="E537" s="18">
        <v>183</v>
      </c>
      <c r="F537" s="18">
        <v>1398</v>
      </c>
      <c r="G537" s="18">
        <v>2121.8000000000002</v>
      </c>
      <c r="H537" s="21">
        <f t="shared" si="26"/>
        <v>7.639344262295082</v>
      </c>
      <c r="I537" s="21">
        <f t="shared" si="27"/>
        <v>1.5177396280400575</v>
      </c>
    </row>
    <row r="538" spans="2:9" x14ac:dyDescent="0.25">
      <c r="B538" s="15"/>
      <c r="C538" s="15"/>
      <c r="D538" s="15" t="s">
        <v>10</v>
      </c>
      <c r="E538" s="18">
        <v>137</v>
      </c>
      <c r="F538" s="18">
        <v>1094</v>
      </c>
      <c r="G538" s="18">
        <v>988.69999999999993</v>
      </c>
      <c r="H538" s="21">
        <f t="shared" si="26"/>
        <v>7.9854014598540148</v>
      </c>
      <c r="I538" s="21">
        <f t="shared" si="27"/>
        <v>0.90374771480804383</v>
      </c>
    </row>
    <row r="539" spans="2:9" x14ac:dyDescent="0.25">
      <c r="B539" s="15"/>
      <c r="C539" s="15"/>
      <c r="D539" s="15" t="s">
        <v>11</v>
      </c>
      <c r="E539" s="18">
        <v>77</v>
      </c>
      <c r="F539" s="18">
        <v>649.79999999999995</v>
      </c>
      <c r="G539" s="18">
        <v>625.34</v>
      </c>
      <c r="H539" s="21">
        <f t="shared" si="26"/>
        <v>8.4389610389610379</v>
      </c>
      <c r="I539" s="21">
        <f t="shared" si="27"/>
        <v>0.96235764850723315</v>
      </c>
    </row>
    <row r="540" spans="2:9" x14ac:dyDescent="0.25">
      <c r="B540" s="15"/>
      <c r="C540" s="16" t="s">
        <v>122</v>
      </c>
      <c r="D540" s="16"/>
      <c r="E540" s="17">
        <v>52</v>
      </c>
      <c r="F540" s="17">
        <v>409.26</v>
      </c>
      <c r="G540" s="17">
        <v>409.45600000000002</v>
      </c>
      <c r="H540" s="22">
        <f>+AVERAGE(H541:H545)</f>
        <v>7.8765946616475713</v>
      </c>
      <c r="I540" s="22">
        <f>+AVERAGE(I541:I545)</f>
        <v>1.1634691233642636</v>
      </c>
    </row>
    <row r="541" spans="2:9" x14ac:dyDescent="0.25">
      <c r="B541" s="15"/>
      <c r="C541" s="15"/>
      <c r="D541" s="15" t="s">
        <v>7</v>
      </c>
      <c r="E541" s="18">
        <v>103</v>
      </c>
      <c r="F541" s="18">
        <v>804.8</v>
      </c>
      <c r="G541" s="18">
        <v>487.85999999999996</v>
      </c>
      <c r="H541" s="21">
        <f t="shared" si="26"/>
        <v>7.8135922330097083</v>
      </c>
      <c r="I541" s="21">
        <f t="shared" si="27"/>
        <v>0.60618787276341946</v>
      </c>
    </row>
    <row r="542" spans="2:9" x14ac:dyDescent="0.25">
      <c r="B542" s="15"/>
      <c r="C542" s="15"/>
      <c r="D542" s="15" t="s">
        <v>8</v>
      </c>
      <c r="E542" s="18">
        <v>37</v>
      </c>
      <c r="F542" s="18">
        <v>282</v>
      </c>
      <c r="G542" s="18">
        <v>378.2</v>
      </c>
      <c r="H542" s="21">
        <f t="shared" si="26"/>
        <v>7.6216216216216219</v>
      </c>
      <c r="I542" s="21">
        <f t="shared" si="27"/>
        <v>1.3411347517730496</v>
      </c>
    </row>
    <row r="543" spans="2:9" x14ac:dyDescent="0.25">
      <c r="B543" s="15"/>
      <c r="C543" s="15"/>
      <c r="D543" s="15" t="s">
        <v>9</v>
      </c>
      <c r="E543" s="18">
        <v>29</v>
      </c>
      <c r="F543" s="18">
        <v>229</v>
      </c>
      <c r="G543" s="18">
        <v>390.4</v>
      </c>
      <c r="H543" s="21">
        <f t="shared" si="26"/>
        <v>7.8965517241379306</v>
      </c>
      <c r="I543" s="21">
        <f t="shared" si="27"/>
        <v>1.7048034934497815</v>
      </c>
    </row>
    <row r="544" spans="2:9" x14ac:dyDescent="0.25">
      <c r="B544" s="15"/>
      <c r="C544" s="15"/>
      <c r="D544" s="15" t="s">
        <v>10</v>
      </c>
      <c r="E544" s="18">
        <v>45</v>
      </c>
      <c r="F544" s="18">
        <v>353.5</v>
      </c>
      <c r="G544" s="18">
        <v>383.1</v>
      </c>
      <c r="H544" s="21">
        <f t="shared" si="26"/>
        <v>7.8555555555555552</v>
      </c>
      <c r="I544" s="21">
        <f t="shared" si="27"/>
        <v>1.0837340876944839</v>
      </c>
    </row>
    <row r="545" spans="2:9" x14ac:dyDescent="0.25">
      <c r="B545" s="15"/>
      <c r="C545" s="15"/>
      <c r="D545" s="15" t="s">
        <v>11</v>
      </c>
      <c r="E545" s="18">
        <v>46</v>
      </c>
      <c r="F545" s="18">
        <v>377</v>
      </c>
      <c r="G545" s="18">
        <v>407.72</v>
      </c>
      <c r="H545" s="21">
        <f t="shared" si="26"/>
        <v>8.195652173913043</v>
      </c>
      <c r="I545" s="21">
        <f t="shared" si="27"/>
        <v>1.0814854111405836</v>
      </c>
    </row>
    <row r="546" spans="2:9" x14ac:dyDescent="0.25">
      <c r="B546" s="15"/>
      <c r="C546" s="16" t="s">
        <v>123</v>
      </c>
      <c r="D546" s="16"/>
      <c r="E546" s="17">
        <v>79.400000000000006</v>
      </c>
      <c r="F546" s="17">
        <v>627.5440000000001</v>
      </c>
      <c r="G546" s="17">
        <v>622.04639999999995</v>
      </c>
      <c r="H546" s="22">
        <f>+AVERAGE(H547:H551)</f>
        <v>7.9163832324870551</v>
      </c>
      <c r="I546" s="22">
        <f>+AVERAGE(I547:I551)</f>
        <v>1.0306998206311457</v>
      </c>
    </row>
    <row r="547" spans="2:9" x14ac:dyDescent="0.25">
      <c r="B547" s="15"/>
      <c r="C547" s="15"/>
      <c r="D547" s="15" t="s">
        <v>7</v>
      </c>
      <c r="E547" s="18">
        <v>115</v>
      </c>
      <c r="F547" s="18">
        <v>908.92</v>
      </c>
      <c r="G547" s="18">
        <v>523.73199999999997</v>
      </c>
      <c r="H547" s="21">
        <f t="shared" si="26"/>
        <v>7.9036521739130432</v>
      </c>
      <c r="I547" s="21">
        <f t="shared" si="27"/>
        <v>0.57621352814329097</v>
      </c>
    </row>
    <row r="548" spans="2:9" x14ac:dyDescent="0.25">
      <c r="B548" s="15"/>
      <c r="C548" s="15"/>
      <c r="D548" s="15" t="s">
        <v>8</v>
      </c>
      <c r="E548" s="18">
        <v>72</v>
      </c>
      <c r="F548" s="18">
        <v>582</v>
      </c>
      <c r="G548" s="18">
        <v>626.6</v>
      </c>
      <c r="H548" s="21">
        <f t="shared" si="26"/>
        <v>8.0833333333333339</v>
      </c>
      <c r="I548" s="21">
        <f t="shared" si="27"/>
        <v>1.0766323024054982</v>
      </c>
    </row>
    <row r="549" spans="2:9" x14ac:dyDescent="0.25">
      <c r="B549" s="15"/>
      <c r="C549" s="15"/>
      <c r="D549" s="15" t="s">
        <v>9</v>
      </c>
      <c r="E549" s="18">
        <v>82</v>
      </c>
      <c r="F549" s="18">
        <v>626</v>
      </c>
      <c r="G549" s="18">
        <v>978.2</v>
      </c>
      <c r="H549" s="21">
        <f t="shared" si="26"/>
        <v>7.6341463414634143</v>
      </c>
      <c r="I549" s="21">
        <f t="shared" si="27"/>
        <v>1.5626198083067093</v>
      </c>
    </row>
    <row r="550" spans="2:9" x14ac:dyDescent="0.25">
      <c r="B550" s="15"/>
      <c r="C550" s="15"/>
      <c r="D550" s="15" t="s">
        <v>10</v>
      </c>
      <c r="E550" s="18">
        <v>68</v>
      </c>
      <c r="F550" s="18">
        <v>536.79999999999995</v>
      </c>
      <c r="G550" s="18">
        <v>444.2</v>
      </c>
      <c r="H550" s="21">
        <f t="shared" si="26"/>
        <v>7.894117647058823</v>
      </c>
      <c r="I550" s="21">
        <f t="shared" si="27"/>
        <v>0.82749627421758576</v>
      </c>
    </row>
    <row r="551" spans="2:9" x14ac:dyDescent="0.25">
      <c r="B551" s="15"/>
      <c r="C551" s="15"/>
      <c r="D551" s="15" t="s">
        <v>11</v>
      </c>
      <c r="E551" s="18">
        <v>60</v>
      </c>
      <c r="F551" s="18">
        <v>484</v>
      </c>
      <c r="G551" s="18">
        <v>537.5</v>
      </c>
      <c r="H551" s="21">
        <f t="shared" si="26"/>
        <v>8.0666666666666664</v>
      </c>
      <c r="I551" s="21">
        <f t="shared" si="27"/>
        <v>1.1105371900826446</v>
      </c>
    </row>
    <row r="552" spans="2:9" x14ac:dyDescent="0.25">
      <c r="B552" s="15"/>
      <c r="C552" s="16" t="s">
        <v>58</v>
      </c>
      <c r="D552" s="16"/>
      <c r="E552" s="17">
        <v>35.299999999999997</v>
      </c>
      <c r="F552" s="17">
        <v>282.06</v>
      </c>
      <c r="G552" s="17">
        <v>209.14000000000001</v>
      </c>
      <c r="H552" s="22">
        <f>+AVERAGE(H553:H557)</f>
        <v>7.9060061010377467</v>
      </c>
      <c r="I552" s="22">
        <f>+AVERAGE(I553:I557)</f>
        <v>0.83624161619807857</v>
      </c>
    </row>
    <row r="553" spans="2:9" x14ac:dyDescent="0.25">
      <c r="B553" s="15"/>
      <c r="C553" s="15"/>
      <c r="D553" s="15" t="s">
        <v>7</v>
      </c>
      <c r="E553" s="18">
        <v>74</v>
      </c>
      <c r="F553" s="18">
        <v>603</v>
      </c>
      <c r="G553" s="18">
        <v>313.5</v>
      </c>
      <c r="H553" s="21">
        <f t="shared" si="26"/>
        <v>8.1486486486486491</v>
      </c>
      <c r="I553" s="21">
        <f t="shared" si="27"/>
        <v>0.51990049751243783</v>
      </c>
    </row>
    <row r="554" spans="2:9" x14ac:dyDescent="0.25">
      <c r="B554" s="15"/>
      <c r="C554" s="15"/>
      <c r="D554" s="15" t="s">
        <v>8</v>
      </c>
      <c r="E554" s="18">
        <v>24</v>
      </c>
      <c r="F554" s="18">
        <v>203</v>
      </c>
      <c r="G554" s="18">
        <v>181.7</v>
      </c>
      <c r="H554" s="21">
        <f t="shared" si="26"/>
        <v>8.4583333333333339</v>
      </c>
      <c r="I554" s="21">
        <f t="shared" si="27"/>
        <v>0.89507389162561568</v>
      </c>
    </row>
    <row r="555" spans="2:9" x14ac:dyDescent="0.25">
      <c r="B555" s="15"/>
      <c r="C555" s="15"/>
      <c r="D555" s="15" t="s">
        <v>9</v>
      </c>
      <c r="E555" s="18">
        <v>15</v>
      </c>
      <c r="F555" s="18">
        <v>121</v>
      </c>
      <c r="G555" s="18">
        <v>103</v>
      </c>
      <c r="H555" s="21">
        <f t="shared" si="26"/>
        <v>8.0666666666666664</v>
      </c>
      <c r="I555" s="21">
        <f t="shared" si="27"/>
        <v>0.85123966942148765</v>
      </c>
    </row>
    <row r="556" spans="2:9" x14ac:dyDescent="0.25">
      <c r="B556" s="15"/>
      <c r="C556" s="15"/>
      <c r="D556" s="15" t="s">
        <v>10</v>
      </c>
      <c r="E556" s="18">
        <v>39.5</v>
      </c>
      <c r="F556" s="18">
        <v>323</v>
      </c>
      <c r="G556" s="18">
        <v>278.97999999999996</v>
      </c>
      <c r="H556" s="21">
        <f t="shared" si="26"/>
        <v>8.1772151898734169</v>
      </c>
      <c r="I556" s="21">
        <f t="shared" si="27"/>
        <v>0.86371517027863765</v>
      </c>
    </row>
    <row r="557" spans="2:9" x14ac:dyDescent="0.25">
      <c r="B557" s="15"/>
      <c r="C557" s="15"/>
      <c r="D557" s="15" t="s">
        <v>11</v>
      </c>
      <c r="E557" s="18">
        <v>24</v>
      </c>
      <c r="F557" s="18">
        <v>160.30000000000001</v>
      </c>
      <c r="G557" s="18">
        <v>168.51999999999998</v>
      </c>
      <c r="H557" s="21">
        <f t="shared" si="26"/>
        <v>6.6791666666666671</v>
      </c>
      <c r="I557" s="21">
        <f t="shared" si="27"/>
        <v>1.0512788521522145</v>
      </c>
    </row>
    <row r="558" spans="2:9" x14ac:dyDescent="0.25">
      <c r="B558" s="15"/>
      <c r="C558" s="16" t="s">
        <v>124</v>
      </c>
      <c r="D558" s="16"/>
      <c r="E558" s="17">
        <v>10.6</v>
      </c>
      <c r="F558" s="17">
        <v>76.78</v>
      </c>
      <c r="G558" s="17">
        <v>51.505999999999993</v>
      </c>
      <c r="H558" s="22">
        <f>+AVERAGE(H559:H563)</f>
        <v>6.105714285714285</v>
      </c>
      <c r="I558" s="22">
        <f>+AVERAGE(I559:I563)</f>
        <v>0.71246519914243434</v>
      </c>
    </row>
    <row r="559" spans="2:9" x14ac:dyDescent="0.25">
      <c r="B559" s="15"/>
      <c r="C559" s="15"/>
      <c r="D559" s="15" t="s">
        <v>7</v>
      </c>
      <c r="E559" s="18">
        <v>38</v>
      </c>
      <c r="F559" s="18">
        <v>266</v>
      </c>
      <c r="G559" s="18">
        <v>146</v>
      </c>
      <c r="H559" s="21">
        <f t="shared" si="26"/>
        <v>7</v>
      </c>
      <c r="I559" s="21">
        <f t="shared" si="27"/>
        <v>0.54887218045112784</v>
      </c>
    </row>
    <row r="560" spans="2:9" x14ac:dyDescent="0.25">
      <c r="B560" s="15"/>
      <c r="C560" s="15"/>
      <c r="D560" s="15" t="s">
        <v>8</v>
      </c>
      <c r="E560" s="18">
        <v>0</v>
      </c>
      <c r="F560" s="18">
        <v>0</v>
      </c>
      <c r="G560" s="18">
        <v>0</v>
      </c>
      <c r="H560" s="21">
        <f t="shared" si="26"/>
        <v>0</v>
      </c>
      <c r="I560" s="21">
        <f t="shared" si="27"/>
        <v>0</v>
      </c>
    </row>
    <row r="561" spans="2:9" x14ac:dyDescent="0.25">
      <c r="B561" s="15"/>
      <c r="C561" s="15"/>
      <c r="D561" s="15" t="s">
        <v>9</v>
      </c>
      <c r="E561" s="18">
        <v>3</v>
      </c>
      <c r="F561" s="18">
        <v>24.9</v>
      </c>
      <c r="G561" s="18">
        <v>26.479999999999997</v>
      </c>
      <c r="H561" s="21">
        <f t="shared" si="26"/>
        <v>8.2999999999999989</v>
      </c>
      <c r="I561" s="21">
        <f t="shared" si="27"/>
        <v>1.0634538152610442</v>
      </c>
    </row>
    <row r="562" spans="2:9" x14ac:dyDescent="0.25">
      <c r="B562" s="15"/>
      <c r="C562" s="15"/>
      <c r="D562" s="15" t="s">
        <v>10</v>
      </c>
      <c r="E562" s="18">
        <v>5</v>
      </c>
      <c r="F562" s="18">
        <v>34</v>
      </c>
      <c r="G562" s="18">
        <v>40.799999999999997</v>
      </c>
      <c r="H562" s="21">
        <f t="shared" si="26"/>
        <v>6.8</v>
      </c>
      <c r="I562" s="21">
        <f t="shared" si="27"/>
        <v>1.2</v>
      </c>
    </row>
    <row r="563" spans="2:9" x14ac:dyDescent="0.25">
      <c r="B563" s="15"/>
      <c r="C563" s="15"/>
      <c r="D563" s="15" t="s">
        <v>11</v>
      </c>
      <c r="E563" s="18">
        <v>7</v>
      </c>
      <c r="F563" s="18">
        <v>59</v>
      </c>
      <c r="G563" s="18">
        <v>44.25</v>
      </c>
      <c r="H563" s="21">
        <f t="shared" si="26"/>
        <v>8.4285714285714288</v>
      </c>
      <c r="I563" s="21">
        <f t="shared" si="27"/>
        <v>0.75</v>
      </c>
    </row>
    <row r="564" spans="2:9" x14ac:dyDescent="0.25">
      <c r="B564" s="15"/>
      <c r="C564" s="16" t="s">
        <v>16</v>
      </c>
      <c r="D564" s="16"/>
      <c r="E564" s="17">
        <v>41.7</v>
      </c>
      <c r="F564" s="17">
        <v>320.05200000000002</v>
      </c>
      <c r="G564" s="17">
        <v>351.75360000000001</v>
      </c>
      <c r="H564" s="22">
        <f>+AVERAGE(H565:H569)</f>
        <v>7.7057275526851559</v>
      </c>
      <c r="I564" s="22">
        <f>+AVERAGE(I565:I569)</f>
        <v>1.138278081611543</v>
      </c>
    </row>
    <row r="565" spans="2:9" x14ac:dyDescent="0.25">
      <c r="B565" s="15"/>
      <c r="C565" s="15"/>
      <c r="D565" s="15" t="s">
        <v>7</v>
      </c>
      <c r="E565" s="18">
        <v>61</v>
      </c>
      <c r="F565" s="18">
        <v>471</v>
      </c>
      <c r="G565" s="18">
        <v>282.89999999999998</v>
      </c>
      <c r="H565" s="21">
        <f t="shared" si="26"/>
        <v>7.721311475409836</v>
      </c>
      <c r="I565" s="21">
        <f t="shared" si="27"/>
        <v>0.60063694267515921</v>
      </c>
    </row>
    <row r="566" spans="2:9" x14ac:dyDescent="0.25">
      <c r="B566" s="15"/>
      <c r="C566" s="15"/>
      <c r="D566" s="15" t="s">
        <v>8</v>
      </c>
      <c r="E566" s="18">
        <v>29</v>
      </c>
      <c r="F566" s="18">
        <v>220.76</v>
      </c>
      <c r="G566" s="18">
        <v>294.26800000000003</v>
      </c>
      <c r="H566" s="21">
        <f t="shared" si="26"/>
        <v>7.6124137931034479</v>
      </c>
      <c r="I566" s="21">
        <f t="shared" si="27"/>
        <v>1.3329769885848888</v>
      </c>
    </row>
    <row r="567" spans="2:9" x14ac:dyDescent="0.25">
      <c r="B567" s="15"/>
      <c r="C567" s="15"/>
      <c r="D567" s="15" t="s">
        <v>9</v>
      </c>
      <c r="E567" s="18">
        <v>52.5</v>
      </c>
      <c r="F567" s="18">
        <v>398</v>
      </c>
      <c r="G567" s="18">
        <v>638.5</v>
      </c>
      <c r="H567" s="21">
        <f t="shared" si="26"/>
        <v>7.5809523809523807</v>
      </c>
      <c r="I567" s="21">
        <f t="shared" si="27"/>
        <v>1.6042713567839195</v>
      </c>
    </row>
    <row r="568" spans="2:9" x14ac:dyDescent="0.25">
      <c r="B568" s="15"/>
      <c r="C568" s="15"/>
      <c r="D568" s="15" t="s">
        <v>10</v>
      </c>
      <c r="E568" s="18">
        <v>39</v>
      </c>
      <c r="F568" s="18">
        <v>289</v>
      </c>
      <c r="G568" s="18">
        <v>283</v>
      </c>
      <c r="H568" s="21">
        <f t="shared" si="26"/>
        <v>7.4102564102564106</v>
      </c>
      <c r="I568" s="21">
        <f t="shared" si="27"/>
        <v>0.97923875432525953</v>
      </c>
    </row>
    <row r="569" spans="2:9" x14ac:dyDescent="0.25">
      <c r="B569" s="15"/>
      <c r="C569" s="15"/>
      <c r="D569" s="15" t="s">
        <v>11</v>
      </c>
      <c r="E569" s="18">
        <v>27</v>
      </c>
      <c r="F569" s="18">
        <v>221.5</v>
      </c>
      <c r="G569" s="18">
        <v>260.10000000000002</v>
      </c>
      <c r="H569" s="21">
        <f t="shared" si="26"/>
        <v>8.2037037037037042</v>
      </c>
      <c r="I569" s="21">
        <f t="shared" si="27"/>
        <v>1.1742663656884877</v>
      </c>
    </row>
    <row r="570" spans="2:9" x14ac:dyDescent="0.25">
      <c r="B570" s="15"/>
      <c r="C570" s="16" t="s">
        <v>125</v>
      </c>
      <c r="D570" s="16"/>
      <c r="E570" s="17">
        <v>60.3</v>
      </c>
      <c r="F570" s="17">
        <v>482.38</v>
      </c>
      <c r="G570" s="17">
        <v>440.68999999999994</v>
      </c>
      <c r="H570" s="22">
        <f>+AVERAGE(H571:H575)</f>
        <v>8.0563990736536191</v>
      </c>
      <c r="I570" s="22">
        <f>+AVERAGE(I571:I575)</f>
        <v>0.95636739331215836</v>
      </c>
    </row>
    <row r="571" spans="2:9" x14ac:dyDescent="0.25">
      <c r="B571" s="15"/>
      <c r="C571" s="15"/>
      <c r="D571" s="15" t="s">
        <v>7</v>
      </c>
      <c r="E571" s="18">
        <v>91</v>
      </c>
      <c r="F571" s="18">
        <v>705</v>
      </c>
      <c r="G571" s="18">
        <v>436</v>
      </c>
      <c r="H571" s="21">
        <f t="shared" si="26"/>
        <v>7.7472527472527473</v>
      </c>
      <c r="I571" s="21">
        <f t="shared" si="27"/>
        <v>0.61843971631205674</v>
      </c>
    </row>
    <row r="572" spans="2:9" x14ac:dyDescent="0.25">
      <c r="B572" s="15"/>
      <c r="C572" s="15"/>
      <c r="D572" s="15" t="s">
        <v>8</v>
      </c>
      <c r="E572" s="18">
        <v>44</v>
      </c>
      <c r="F572" s="18">
        <v>369.20000000000005</v>
      </c>
      <c r="G572" s="18">
        <v>366.24</v>
      </c>
      <c r="H572" s="21">
        <f t="shared" si="26"/>
        <v>8.3909090909090924</v>
      </c>
      <c r="I572" s="21">
        <f t="shared" si="27"/>
        <v>0.99198266522210177</v>
      </c>
    </row>
    <row r="573" spans="2:9" x14ac:dyDescent="0.25">
      <c r="B573" s="15"/>
      <c r="C573" s="15"/>
      <c r="D573" s="15" t="s">
        <v>9</v>
      </c>
      <c r="E573" s="18">
        <v>56</v>
      </c>
      <c r="F573" s="18">
        <v>431</v>
      </c>
      <c r="G573" s="18">
        <v>688.2</v>
      </c>
      <c r="H573" s="21">
        <f t="shared" si="26"/>
        <v>7.6964285714285712</v>
      </c>
      <c r="I573" s="21">
        <f t="shared" si="27"/>
        <v>1.5967517401392113</v>
      </c>
    </row>
    <row r="574" spans="2:9" x14ac:dyDescent="0.25">
      <c r="B574" s="15"/>
      <c r="C574" s="15"/>
      <c r="D574" s="15" t="s">
        <v>10</v>
      </c>
      <c r="E574" s="18">
        <v>60.5</v>
      </c>
      <c r="F574" s="18">
        <v>485.90000000000003</v>
      </c>
      <c r="G574" s="18">
        <v>376.12</v>
      </c>
      <c r="H574" s="21">
        <f t="shared" si="26"/>
        <v>8.0314049586776868</v>
      </c>
      <c r="I574" s="21">
        <f t="shared" si="27"/>
        <v>0.77406873842354385</v>
      </c>
    </row>
    <row r="575" spans="2:9" x14ac:dyDescent="0.25">
      <c r="B575" s="15"/>
      <c r="C575" s="15"/>
      <c r="D575" s="15" t="s">
        <v>11</v>
      </c>
      <c r="E575" s="18">
        <v>50</v>
      </c>
      <c r="F575" s="18">
        <v>420.8</v>
      </c>
      <c r="G575" s="18">
        <v>336.89</v>
      </c>
      <c r="H575" s="21">
        <f t="shared" si="26"/>
        <v>8.4160000000000004</v>
      </c>
      <c r="I575" s="21">
        <f t="shared" si="27"/>
        <v>0.8005941064638783</v>
      </c>
    </row>
    <row r="576" spans="2:9" x14ac:dyDescent="0.25">
      <c r="B576" s="15"/>
      <c r="C576" s="16" t="s">
        <v>126</v>
      </c>
      <c r="D576" s="16"/>
      <c r="E576" s="17">
        <v>83.7</v>
      </c>
      <c r="F576" s="17">
        <v>661.02</v>
      </c>
      <c r="G576" s="17">
        <v>707.34000000000015</v>
      </c>
      <c r="H576" s="22">
        <f>+AVERAGE(H577:H581)</f>
        <v>7.9321890431712543</v>
      </c>
      <c r="I576" s="22">
        <f>+AVERAGE(I577:I581)</f>
        <v>1.0736875296647379</v>
      </c>
    </row>
    <row r="577" spans="2:9" x14ac:dyDescent="0.25">
      <c r="B577" s="15"/>
      <c r="C577" s="15"/>
      <c r="D577" s="15" t="s">
        <v>7</v>
      </c>
      <c r="E577" s="18">
        <v>115</v>
      </c>
      <c r="F577" s="18">
        <v>905</v>
      </c>
      <c r="G577" s="18">
        <v>658</v>
      </c>
      <c r="H577" s="21">
        <f t="shared" si="26"/>
        <v>7.8695652173913047</v>
      </c>
      <c r="I577" s="21">
        <f t="shared" si="27"/>
        <v>0.72707182320441988</v>
      </c>
    </row>
    <row r="578" spans="2:9" x14ac:dyDescent="0.25">
      <c r="B578" s="15"/>
      <c r="C578" s="15"/>
      <c r="D578" s="15" t="s">
        <v>8</v>
      </c>
      <c r="E578" s="18">
        <v>50</v>
      </c>
      <c r="F578" s="18">
        <v>378</v>
      </c>
      <c r="G578" s="18">
        <v>426.6</v>
      </c>
      <c r="H578" s="21">
        <f t="shared" si="26"/>
        <v>7.56</v>
      </c>
      <c r="I578" s="21">
        <f t="shared" si="27"/>
        <v>1.1285714285714286</v>
      </c>
    </row>
    <row r="579" spans="2:9" x14ac:dyDescent="0.25">
      <c r="B579" s="15"/>
      <c r="C579" s="15"/>
      <c r="D579" s="15" t="s">
        <v>9</v>
      </c>
      <c r="E579" s="18">
        <v>117</v>
      </c>
      <c r="F579" s="18">
        <v>897</v>
      </c>
      <c r="G579" s="18">
        <v>1360.0000000000002</v>
      </c>
      <c r="H579" s="21">
        <f t="shared" si="26"/>
        <v>7.666666666666667</v>
      </c>
      <c r="I579" s="21">
        <f t="shared" si="27"/>
        <v>1.5161649944258642</v>
      </c>
    </row>
    <row r="580" spans="2:9" x14ac:dyDescent="0.25">
      <c r="B580" s="15"/>
      <c r="C580" s="15"/>
      <c r="D580" s="15" t="s">
        <v>10</v>
      </c>
      <c r="E580" s="18">
        <v>86</v>
      </c>
      <c r="F580" s="18">
        <v>699.1</v>
      </c>
      <c r="G580" s="18">
        <v>618.30000000000007</v>
      </c>
      <c r="H580" s="21">
        <f t="shared" si="26"/>
        <v>8.1290697674418606</v>
      </c>
      <c r="I580" s="21">
        <f t="shared" si="27"/>
        <v>0.8844228293520241</v>
      </c>
    </row>
    <row r="581" spans="2:9" x14ac:dyDescent="0.25">
      <c r="B581" s="15"/>
      <c r="C581" s="15"/>
      <c r="D581" s="15" t="s">
        <v>11</v>
      </c>
      <c r="E581" s="18">
        <v>50.5</v>
      </c>
      <c r="F581" s="18">
        <v>426</v>
      </c>
      <c r="G581" s="18">
        <v>473.8</v>
      </c>
      <c r="H581" s="21">
        <f t="shared" si="26"/>
        <v>8.435643564356436</v>
      </c>
      <c r="I581" s="21">
        <f t="shared" si="27"/>
        <v>1.1122065727699531</v>
      </c>
    </row>
    <row r="582" spans="2:9" x14ac:dyDescent="0.25">
      <c r="B582" s="15"/>
      <c r="C582" s="16" t="s">
        <v>127</v>
      </c>
      <c r="D582" s="16"/>
      <c r="E582" s="17">
        <v>41.1</v>
      </c>
      <c r="F582" s="17">
        <v>330.62</v>
      </c>
      <c r="G582" s="17">
        <v>283.42599999999999</v>
      </c>
      <c r="H582" s="22">
        <f>+AVERAGE(H583:H587)</f>
        <v>8.1261963151004242</v>
      </c>
      <c r="I582" s="22">
        <f>+AVERAGE(I583:I587)</f>
        <v>0.84641736517192467</v>
      </c>
    </row>
    <row r="583" spans="2:9" x14ac:dyDescent="0.25">
      <c r="B583" s="15"/>
      <c r="C583" s="15"/>
      <c r="D583" s="15" t="s">
        <v>7</v>
      </c>
      <c r="E583" s="18">
        <v>82</v>
      </c>
      <c r="F583" s="18">
        <v>647.79999999999995</v>
      </c>
      <c r="G583" s="18">
        <v>542.02</v>
      </c>
      <c r="H583" s="21">
        <f t="shared" ref="H583:H646" si="29">+IF(E583=0,0,F583/E583)</f>
        <v>7.8999999999999995</v>
      </c>
      <c r="I583" s="21">
        <f t="shared" ref="I583:I646" si="30">+IF(F583=0,0,G583/F583)</f>
        <v>0.83670886075949369</v>
      </c>
    </row>
    <row r="584" spans="2:9" x14ac:dyDescent="0.25">
      <c r="B584" s="15"/>
      <c r="C584" s="15"/>
      <c r="D584" s="15" t="s">
        <v>8</v>
      </c>
      <c r="E584" s="18">
        <v>28</v>
      </c>
      <c r="F584" s="18">
        <v>229.6</v>
      </c>
      <c r="G584" s="18">
        <v>114.8</v>
      </c>
      <c r="H584" s="21">
        <f t="shared" si="29"/>
        <v>8.1999999999999993</v>
      </c>
      <c r="I584" s="21">
        <f t="shared" si="30"/>
        <v>0.5</v>
      </c>
    </row>
    <row r="585" spans="2:9" x14ac:dyDescent="0.25">
      <c r="B585" s="15"/>
      <c r="C585" s="15"/>
      <c r="D585" s="15" t="s">
        <v>9</v>
      </c>
      <c r="E585" s="18">
        <v>36.5</v>
      </c>
      <c r="F585" s="18">
        <v>282.10000000000002</v>
      </c>
      <c r="G585" s="18">
        <v>377.53</v>
      </c>
      <c r="H585" s="21">
        <f t="shared" si="29"/>
        <v>7.728767123287672</v>
      </c>
      <c r="I585" s="21">
        <f t="shared" si="30"/>
        <v>1.3382842963488122</v>
      </c>
    </row>
    <row r="586" spans="2:9" x14ac:dyDescent="0.25">
      <c r="B586" s="15"/>
      <c r="C586" s="15"/>
      <c r="D586" s="15" t="s">
        <v>10</v>
      </c>
      <c r="E586" s="18">
        <v>33</v>
      </c>
      <c r="F586" s="18">
        <v>267.5</v>
      </c>
      <c r="G586" s="18">
        <v>198.5</v>
      </c>
      <c r="H586" s="21">
        <f t="shared" si="29"/>
        <v>8.1060606060606055</v>
      </c>
      <c r="I586" s="21">
        <f t="shared" si="30"/>
        <v>0.74205607476635516</v>
      </c>
    </row>
    <row r="587" spans="2:9" x14ac:dyDescent="0.25">
      <c r="B587" s="15"/>
      <c r="C587" s="15"/>
      <c r="D587" s="15" t="s">
        <v>11</v>
      </c>
      <c r="E587" s="18">
        <v>26</v>
      </c>
      <c r="F587" s="18">
        <v>226.1</v>
      </c>
      <c r="G587" s="18">
        <v>184.28</v>
      </c>
      <c r="H587" s="21">
        <f t="shared" si="29"/>
        <v>8.6961538461538463</v>
      </c>
      <c r="I587" s="21">
        <f t="shared" si="30"/>
        <v>0.81503759398496245</v>
      </c>
    </row>
    <row r="588" spans="2:9" x14ac:dyDescent="0.25">
      <c r="B588" s="24" t="s">
        <v>77</v>
      </c>
      <c r="C588" s="14"/>
      <c r="D588" s="14"/>
      <c r="E588" s="25">
        <f>+E589+E595+E601+E607</f>
        <v>218.74285714285713</v>
      </c>
      <c r="F588" s="25">
        <f>+F589+F595+F601+F607</f>
        <v>1351.0464857142858</v>
      </c>
      <c r="G588" s="25">
        <f>+G589+G595+G601+G607</f>
        <v>922.86364742857143</v>
      </c>
      <c r="H588" s="23">
        <f>+F588/E588</f>
        <v>6.1764141849529786</v>
      </c>
      <c r="I588" s="23">
        <f>+G588/F588</f>
        <v>0.68307320080157119</v>
      </c>
    </row>
    <row r="589" spans="2:9" x14ac:dyDescent="0.25">
      <c r="B589" s="15"/>
      <c r="C589" s="16" t="s">
        <v>128</v>
      </c>
      <c r="D589" s="16"/>
      <c r="E589" s="17">
        <v>25.6</v>
      </c>
      <c r="F589" s="17">
        <v>158.76500000000001</v>
      </c>
      <c r="G589" s="17">
        <v>110.4447</v>
      </c>
      <c r="H589" s="22">
        <f>+AVERAGE(H590:H594)</f>
        <v>6.2022500000000003</v>
      </c>
      <c r="I589" s="22">
        <f>+AVERAGE(I590:I594)</f>
        <v>0.69343368887100021</v>
      </c>
    </row>
    <row r="590" spans="2:9" x14ac:dyDescent="0.25">
      <c r="B590" s="15"/>
      <c r="C590" s="15"/>
      <c r="D590" s="15" t="s">
        <v>7</v>
      </c>
      <c r="E590" s="18">
        <v>24</v>
      </c>
      <c r="F590" s="18">
        <v>148.80000000000001</v>
      </c>
      <c r="G590" s="18">
        <v>102.672</v>
      </c>
      <c r="H590" s="21">
        <f t="shared" si="29"/>
        <v>6.2</v>
      </c>
      <c r="I590" s="21">
        <f t="shared" si="30"/>
        <v>0.69</v>
      </c>
    </row>
    <row r="591" spans="2:9" x14ac:dyDescent="0.25">
      <c r="B591" s="15"/>
      <c r="C591" s="15"/>
      <c r="D591" s="15" t="s">
        <v>8</v>
      </c>
      <c r="E591" s="18">
        <v>20</v>
      </c>
      <c r="F591" s="18">
        <v>124.22500000000001</v>
      </c>
      <c r="G591" s="18">
        <v>85.363500000000002</v>
      </c>
      <c r="H591" s="21">
        <f t="shared" si="29"/>
        <v>6.2112500000000006</v>
      </c>
      <c r="I591" s="21">
        <f t="shared" si="30"/>
        <v>0.68716844435500102</v>
      </c>
    </row>
    <row r="592" spans="2:9" x14ac:dyDescent="0.25">
      <c r="B592" s="15"/>
      <c r="C592" s="15"/>
      <c r="D592" s="15" t="s">
        <v>9</v>
      </c>
      <c r="E592" s="18">
        <v>27</v>
      </c>
      <c r="F592" s="18">
        <v>167.4</v>
      </c>
      <c r="G592" s="18">
        <v>103.78800000000001</v>
      </c>
      <c r="H592" s="21">
        <f t="shared" si="29"/>
        <v>6.2</v>
      </c>
      <c r="I592" s="21">
        <f t="shared" si="30"/>
        <v>0.62</v>
      </c>
    </row>
    <row r="593" spans="2:9" x14ac:dyDescent="0.25">
      <c r="B593" s="15"/>
      <c r="C593" s="15"/>
      <c r="D593" s="15" t="s">
        <v>10</v>
      </c>
      <c r="E593" s="18">
        <v>25</v>
      </c>
      <c r="F593" s="18">
        <v>155</v>
      </c>
      <c r="G593" s="18">
        <v>111.6</v>
      </c>
      <c r="H593" s="21">
        <f t="shared" si="29"/>
        <v>6.2</v>
      </c>
      <c r="I593" s="21">
        <f t="shared" si="30"/>
        <v>0.72</v>
      </c>
    </row>
    <row r="594" spans="2:9" x14ac:dyDescent="0.25">
      <c r="B594" s="15"/>
      <c r="C594" s="15"/>
      <c r="D594" s="15" t="s">
        <v>11</v>
      </c>
      <c r="E594" s="18">
        <v>32</v>
      </c>
      <c r="F594" s="18">
        <v>198.4</v>
      </c>
      <c r="G594" s="18">
        <v>148.80000000000001</v>
      </c>
      <c r="H594" s="21">
        <f t="shared" si="29"/>
        <v>6.2</v>
      </c>
      <c r="I594" s="21">
        <f t="shared" si="30"/>
        <v>0.75</v>
      </c>
    </row>
    <row r="595" spans="2:9" x14ac:dyDescent="0.25">
      <c r="B595" s="15"/>
      <c r="C595" s="16" t="s">
        <v>129</v>
      </c>
      <c r="D595" s="16"/>
      <c r="E595" s="17">
        <v>6</v>
      </c>
      <c r="F595" s="17">
        <v>37.257200000000005</v>
      </c>
      <c r="G595" s="17">
        <v>27.990376000000005</v>
      </c>
      <c r="H595" s="22">
        <f>+AVERAGE(H596:H600)</f>
        <v>6.2106400000000006</v>
      </c>
      <c r="I595" s="22">
        <f>+AVERAGE(I596:I600)</f>
        <v>0.75041917474170572</v>
      </c>
    </row>
    <row r="596" spans="2:9" x14ac:dyDescent="0.25">
      <c r="B596" s="15"/>
      <c r="C596" s="15"/>
      <c r="D596" s="15" t="s">
        <v>7</v>
      </c>
      <c r="E596" s="18">
        <v>6</v>
      </c>
      <c r="F596" s="18">
        <v>37.32</v>
      </c>
      <c r="G596" s="18">
        <v>23.138400000000001</v>
      </c>
      <c r="H596" s="21">
        <f t="shared" si="29"/>
        <v>6.22</v>
      </c>
      <c r="I596" s="21">
        <f t="shared" si="30"/>
        <v>0.62</v>
      </c>
    </row>
    <row r="597" spans="2:9" x14ac:dyDescent="0.25">
      <c r="B597" s="15"/>
      <c r="C597" s="15"/>
      <c r="D597" s="15" t="s">
        <v>8</v>
      </c>
      <c r="E597" s="18">
        <v>5</v>
      </c>
      <c r="F597" s="18">
        <v>31.166000000000004</v>
      </c>
      <c r="G597" s="18">
        <v>23.751480000000001</v>
      </c>
      <c r="H597" s="21">
        <f t="shared" si="29"/>
        <v>6.233200000000001</v>
      </c>
      <c r="I597" s="21">
        <f t="shared" si="30"/>
        <v>0.76209587370852849</v>
      </c>
    </row>
    <row r="598" spans="2:9" x14ac:dyDescent="0.25">
      <c r="B598" s="15"/>
      <c r="C598" s="15"/>
      <c r="D598" s="15" t="s">
        <v>9</v>
      </c>
      <c r="E598" s="18">
        <v>6</v>
      </c>
      <c r="F598" s="18">
        <v>37.200000000000003</v>
      </c>
      <c r="G598" s="18">
        <v>29.388000000000005</v>
      </c>
      <c r="H598" s="21">
        <f t="shared" si="29"/>
        <v>6.2</v>
      </c>
      <c r="I598" s="21">
        <f t="shared" si="30"/>
        <v>0.79</v>
      </c>
    </row>
    <row r="599" spans="2:9" x14ac:dyDescent="0.25">
      <c r="B599" s="15"/>
      <c r="C599" s="15"/>
      <c r="D599" s="15" t="s">
        <v>10</v>
      </c>
      <c r="E599" s="18">
        <v>6</v>
      </c>
      <c r="F599" s="18">
        <v>37.200000000000003</v>
      </c>
      <c r="G599" s="18">
        <v>29.388000000000005</v>
      </c>
      <c r="H599" s="21">
        <f t="shared" si="29"/>
        <v>6.2</v>
      </c>
      <c r="I599" s="21">
        <f t="shared" si="30"/>
        <v>0.79</v>
      </c>
    </row>
    <row r="600" spans="2:9" x14ac:dyDescent="0.25">
      <c r="B600" s="15"/>
      <c r="C600" s="15"/>
      <c r="D600" s="15" t="s">
        <v>11</v>
      </c>
      <c r="E600" s="18">
        <v>7</v>
      </c>
      <c r="F600" s="18">
        <v>43.400000000000006</v>
      </c>
      <c r="G600" s="18">
        <v>34.286000000000001</v>
      </c>
      <c r="H600" s="21">
        <f t="shared" si="29"/>
        <v>6.2000000000000011</v>
      </c>
      <c r="I600" s="21">
        <f t="shared" si="30"/>
        <v>0.78999999999999992</v>
      </c>
    </row>
    <row r="601" spans="2:9" x14ac:dyDescent="0.25">
      <c r="B601" s="15"/>
      <c r="C601" s="16" t="s">
        <v>77</v>
      </c>
      <c r="D601" s="16"/>
      <c r="E601" s="17">
        <v>101.14285714285714</v>
      </c>
      <c r="F601" s="17">
        <v>627.97571428571439</v>
      </c>
      <c r="G601" s="17">
        <v>420.97130000000004</v>
      </c>
      <c r="H601" s="22">
        <f>+AVERAGE(H602:H606)</f>
        <v>6.230922612192348</v>
      </c>
      <c r="I601" s="22">
        <f>+AVERAGE(I602:I606)</f>
        <v>0.68253553454751859</v>
      </c>
    </row>
    <row r="602" spans="2:9" x14ac:dyDescent="0.25">
      <c r="B602" s="15"/>
      <c r="C602" s="15"/>
      <c r="D602" s="15" t="s">
        <v>7</v>
      </c>
      <c r="E602" s="18">
        <v>142</v>
      </c>
      <c r="F602" s="18">
        <v>880.58</v>
      </c>
      <c r="G602" s="18">
        <v>595.43560000000002</v>
      </c>
      <c r="H602" s="21">
        <f t="shared" si="29"/>
        <v>6.2012676056338032</v>
      </c>
      <c r="I602" s="21">
        <f t="shared" si="30"/>
        <v>0.67618569579141019</v>
      </c>
    </row>
    <row r="603" spans="2:9" x14ac:dyDescent="0.25">
      <c r="B603" s="15"/>
      <c r="C603" s="15"/>
      <c r="D603" s="15" t="s">
        <v>8</v>
      </c>
      <c r="E603" s="18">
        <v>148</v>
      </c>
      <c r="F603" s="18">
        <v>918.2</v>
      </c>
      <c r="G603" s="18">
        <v>577.31600000000003</v>
      </c>
      <c r="H603" s="21">
        <f t="shared" si="29"/>
        <v>6.2040540540540547</v>
      </c>
      <c r="I603" s="21">
        <f t="shared" si="30"/>
        <v>0.62874754955347423</v>
      </c>
    </row>
    <row r="604" spans="2:9" x14ac:dyDescent="0.25">
      <c r="B604" s="15"/>
      <c r="C604" s="15"/>
      <c r="D604" s="15" t="s">
        <v>9</v>
      </c>
      <c r="E604" s="18">
        <v>157</v>
      </c>
      <c r="F604" s="18">
        <v>972.7</v>
      </c>
      <c r="G604" s="18">
        <v>597.62300000000005</v>
      </c>
      <c r="H604" s="21">
        <f t="shared" si="29"/>
        <v>6.1955414012738856</v>
      </c>
      <c r="I604" s="21">
        <f t="shared" si="30"/>
        <v>0.61439601110311504</v>
      </c>
    </row>
    <row r="605" spans="2:9" x14ac:dyDescent="0.25">
      <c r="B605" s="15"/>
      <c r="C605" s="15"/>
      <c r="D605" s="15" t="s">
        <v>10</v>
      </c>
      <c r="E605" s="18">
        <v>40</v>
      </c>
      <c r="F605" s="18">
        <v>254.15</v>
      </c>
      <c r="G605" s="18">
        <v>198.06450000000004</v>
      </c>
      <c r="H605" s="21">
        <f t="shared" si="29"/>
        <v>6.3537499999999998</v>
      </c>
      <c r="I605" s="21">
        <f t="shared" si="30"/>
        <v>0.77932126696832593</v>
      </c>
    </row>
    <row r="606" spans="2:9" x14ac:dyDescent="0.25">
      <c r="B606" s="15"/>
      <c r="C606" s="15"/>
      <c r="D606" s="15" t="s">
        <v>11</v>
      </c>
      <c r="E606" s="18">
        <v>73.666666666666671</v>
      </c>
      <c r="F606" s="18">
        <v>456.73333333333335</v>
      </c>
      <c r="G606" s="18">
        <v>326.12</v>
      </c>
      <c r="H606" s="21">
        <f t="shared" si="29"/>
        <v>6.2</v>
      </c>
      <c r="I606" s="21">
        <f t="shared" si="30"/>
        <v>0.71402714932126699</v>
      </c>
    </row>
    <row r="607" spans="2:9" x14ac:dyDescent="0.25">
      <c r="B607" s="15"/>
      <c r="C607" s="16" t="s">
        <v>130</v>
      </c>
      <c r="D607" s="16"/>
      <c r="E607" s="17">
        <v>86</v>
      </c>
      <c r="F607" s="17">
        <v>527.04857142857145</v>
      </c>
      <c r="G607" s="17">
        <v>363.4572714285714</v>
      </c>
      <c r="H607" s="22">
        <f>+AVERAGE(H608:H612)</f>
        <v>6.1516430004505676</v>
      </c>
      <c r="I607" s="22">
        <f>+AVERAGE(I608:I612)</f>
        <v>0.68894738680796885</v>
      </c>
    </row>
    <row r="608" spans="2:9" x14ac:dyDescent="0.25">
      <c r="B608" s="15"/>
      <c r="C608" s="15"/>
      <c r="D608" s="15" t="s">
        <v>7</v>
      </c>
      <c r="E608" s="18">
        <v>51</v>
      </c>
      <c r="F608" s="18">
        <v>316.19</v>
      </c>
      <c r="G608" s="18">
        <v>199.04390000000001</v>
      </c>
      <c r="H608" s="21">
        <f t="shared" si="29"/>
        <v>6.1998039215686278</v>
      </c>
      <c r="I608" s="21">
        <f t="shared" si="30"/>
        <v>0.62950725829406373</v>
      </c>
    </row>
    <row r="609" spans="2:9" x14ac:dyDescent="0.25">
      <c r="B609" s="15"/>
      <c r="C609" s="15"/>
      <c r="D609" s="15" t="s">
        <v>8</v>
      </c>
      <c r="E609" s="18">
        <v>227</v>
      </c>
      <c r="F609" s="18">
        <v>1419.5100000000002</v>
      </c>
      <c r="G609" s="18">
        <v>947.87900000000002</v>
      </c>
      <c r="H609" s="21">
        <f t="shared" si="29"/>
        <v>6.2533480176211462</v>
      </c>
      <c r="I609" s="21">
        <f t="shared" si="30"/>
        <v>0.66775084360096082</v>
      </c>
    </row>
    <row r="610" spans="2:9" x14ac:dyDescent="0.25">
      <c r="B610" s="15"/>
      <c r="C610" s="15"/>
      <c r="D610" s="15" t="s">
        <v>9</v>
      </c>
      <c r="E610" s="18">
        <v>74</v>
      </c>
      <c r="F610" s="18">
        <v>490.6</v>
      </c>
      <c r="G610" s="18">
        <v>363.31</v>
      </c>
      <c r="H610" s="21">
        <f t="shared" si="29"/>
        <v>6.6297297297297302</v>
      </c>
      <c r="I610" s="21">
        <f t="shared" si="30"/>
        <v>0.74054219323277615</v>
      </c>
    </row>
    <row r="611" spans="2:9" x14ac:dyDescent="0.25">
      <c r="B611" s="15"/>
      <c r="C611" s="15"/>
      <c r="D611" s="15" t="s">
        <v>10</v>
      </c>
      <c r="E611" s="18">
        <v>120</v>
      </c>
      <c r="F611" s="18">
        <v>657.04</v>
      </c>
      <c r="G611" s="18">
        <v>441.18599999999998</v>
      </c>
      <c r="H611" s="21">
        <f t="shared" si="29"/>
        <v>5.4753333333333334</v>
      </c>
      <c r="I611" s="21">
        <f t="shared" si="30"/>
        <v>0.67147510045050529</v>
      </c>
    </row>
    <row r="612" spans="2:9" x14ac:dyDescent="0.25">
      <c r="B612" s="15"/>
      <c r="C612" s="15"/>
      <c r="D612" s="15" t="s">
        <v>11</v>
      </c>
      <c r="E612" s="18">
        <v>43.333333333333336</v>
      </c>
      <c r="F612" s="18">
        <v>268.66666666666669</v>
      </c>
      <c r="G612" s="18">
        <v>197.59400000000002</v>
      </c>
      <c r="H612" s="21">
        <f t="shared" si="29"/>
        <v>6.2</v>
      </c>
      <c r="I612" s="21">
        <f t="shared" si="30"/>
        <v>0.7354615384615385</v>
      </c>
    </row>
    <row r="613" spans="2:9" x14ac:dyDescent="0.25">
      <c r="B613" s="24" t="s">
        <v>17</v>
      </c>
      <c r="C613" s="14"/>
      <c r="D613" s="14"/>
      <c r="E613" s="25">
        <f>+E614+E620+E626+E632+E638+E644+E650+E656+E662+E668</f>
        <v>2046.8000000000002</v>
      </c>
      <c r="F613" s="25">
        <f t="shared" ref="F613:G613" si="31">+F614+F620+F626+F632+F638+F644+F650+F656+F662+F668</f>
        <v>24393.999999999996</v>
      </c>
      <c r="G613" s="25">
        <f t="shared" si="31"/>
        <v>18668.070000000003</v>
      </c>
      <c r="H613" s="23">
        <f>+F613/E613</f>
        <v>11.918116083642756</v>
      </c>
      <c r="I613" s="23">
        <f>+G613/F613</f>
        <v>0.76527301795523517</v>
      </c>
    </row>
    <row r="614" spans="2:9" x14ac:dyDescent="0.25">
      <c r="B614" s="15"/>
      <c r="C614" s="16" t="s">
        <v>59</v>
      </c>
      <c r="D614" s="16"/>
      <c r="E614" s="17">
        <v>138.80000000000001</v>
      </c>
      <c r="F614" s="17">
        <v>1619.8</v>
      </c>
      <c r="G614" s="17">
        <v>1289.2760000000003</v>
      </c>
      <c r="H614" s="22">
        <f>+AVERAGE(H615:H619)</f>
        <v>11.728241190833828</v>
      </c>
      <c r="I614" s="22">
        <f>+AVERAGE(I615:I619)</f>
        <v>0.77310529392153438</v>
      </c>
    </row>
    <row r="615" spans="2:9" x14ac:dyDescent="0.25">
      <c r="B615" s="15"/>
      <c r="C615" s="15"/>
      <c r="D615" s="15" t="s">
        <v>7</v>
      </c>
      <c r="E615" s="18">
        <v>122</v>
      </c>
      <c r="F615" s="18">
        <v>1238</v>
      </c>
      <c r="G615" s="18">
        <v>768.59</v>
      </c>
      <c r="H615" s="21">
        <f t="shared" si="29"/>
        <v>10.147540983606557</v>
      </c>
      <c r="I615" s="21">
        <f t="shared" si="30"/>
        <v>0.6208319870759289</v>
      </c>
    </row>
    <row r="616" spans="2:9" x14ac:dyDescent="0.25">
      <c r="B616" s="15"/>
      <c r="C616" s="15"/>
      <c r="D616" s="15" t="s">
        <v>8</v>
      </c>
      <c r="E616" s="18">
        <v>162</v>
      </c>
      <c r="F616" s="18">
        <v>1865</v>
      </c>
      <c r="G616" s="18">
        <v>1270.0500000000002</v>
      </c>
      <c r="H616" s="21">
        <f t="shared" si="29"/>
        <v>11.512345679012345</v>
      </c>
      <c r="I616" s="21">
        <f t="shared" si="30"/>
        <v>0.68099195710455773</v>
      </c>
    </row>
    <row r="617" spans="2:9" x14ac:dyDescent="0.25">
      <c r="B617" s="15"/>
      <c r="C617" s="15"/>
      <c r="D617" s="15" t="s">
        <v>9</v>
      </c>
      <c r="E617" s="18">
        <v>193</v>
      </c>
      <c r="F617" s="18">
        <v>2243</v>
      </c>
      <c r="G617" s="18">
        <v>2468.1000000000004</v>
      </c>
      <c r="H617" s="21">
        <f t="shared" si="29"/>
        <v>11.621761658031089</v>
      </c>
      <c r="I617" s="21">
        <f t="shared" si="30"/>
        <v>1.1003566651805619</v>
      </c>
    </row>
    <row r="618" spans="2:9" x14ac:dyDescent="0.25">
      <c r="B618" s="15"/>
      <c r="C618" s="15"/>
      <c r="D618" s="15" t="s">
        <v>10</v>
      </c>
      <c r="E618" s="18">
        <v>83</v>
      </c>
      <c r="F618" s="18">
        <v>1050</v>
      </c>
      <c r="G618" s="18">
        <v>888.3</v>
      </c>
      <c r="H618" s="21">
        <f t="shared" si="29"/>
        <v>12.650602409638553</v>
      </c>
      <c r="I618" s="21">
        <f t="shared" si="30"/>
        <v>0.84599999999999997</v>
      </c>
    </row>
    <row r="619" spans="2:9" x14ac:dyDescent="0.25">
      <c r="B619" s="15"/>
      <c r="C619" s="15"/>
      <c r="D619" s="15" t="s">
        <v>11</v>
      </c>
      <c r="E619" s="18">
        <v>134</v>
      </c>
      <c r="F619" s="18">
        <v>1703</v>
      </c>
      <c r="G619" s="18">
        <v>1051.3400000000001</v>
      </c>
      <c r="H619" s="21">
        <f t="shared" si="29"/>
        <v>12.708955223880597</v>
      </c>
      <c r="I619" s="21">
        <f t="shared" si="30"/>
        <v>0.61734586024662375</v>
      </c>
    </row>
    <row r="620" spans="2:9" x14ac:dyDescent="0.25">
      <c r="B620" s="15"/>
      <c r="C620" s="16" t="s">
        <v>60</v>
      </c>
      <c r="D620" s="16"/>
      <c r="E620" s="17">
        <v>211.4</v>
      </c>
      <c r="F620" s="17">
        <v>2618</v>
      </c>
      <c r="G620" s="17">
        <v>1964.7220000000002</v>
      </c>
      <c r="H620" s="22">
        <f>+AVERAGE(H621:H625)</f>
        <v>12.296744000584464</v>
      </c>
      <c r="I620" s="22">
        <f>+AVERAGE(I621:I625)</f>
        <v>0.74030903467591958</v>
      </c>
    </row>
    <row r="621" spans="2:9" x14ac:dyDescent="0.25">
      <c r="B621" s="15"/>
      <c r="C621" s="15"/>
      <c r="D621" s="15" t="s">
        <v>7</v>
      </c>
      <c r="E621" s="18">
        <v>179</v>
      </c>
      <c r="F621" s="18">
        <v>1819</v>
      </c>
      <c r="G621" s="18">
        <v>1134.29</v>
      </c>
      <c r="H621" s="21">
        <f t="shared" si="29"/>
        <v>10.162011173184357</v>
      </c>
      <c r="I621" s="21">
        <f t="shared" si="30"/>
        <v>0.62357888949972506</v>
      </c>
    </row>
    <row r="622" spans="2:9" x14ac:dyDescent="0.25">
      <c r="B622" s="15"/>
      <c r="C622" s="15"/>
      <c r="D622" s="15" t="s">
        <v>8</v>
      </c>
      <c r="E622" s="18">
        <v>199</v>
      </c>
      <c r="F622" s="18">
        <v>2502</v>
      </c>
      <c r="G622" s="18">
        <v>1671.4</v>
      </c>
      <c r="H622" s="21">
        <f t="shared" si="29"/>
        <v>12.572864321608041</v>
      </c>
      <c r="I622" s="21">
        <f t="shared" si="30"/>
        <v>0.66802557953637098</v>
      </c>
    </row>
    <row r="623" spans="2:9" x14ac:dyDescent="0.25">
      <c r="B623" s="15"/>
      <c r="C623" s="15"/>
      <c r="D623" s="15" t="s">
        <v>9</v>
      </c>
      <c r="E623" s="18">
        <v>211</v>
      </c>
      <c r="F623" s="18">
        <v>2735</v>
      </c>
      <c r="G623" s="18">
        <v>2450.9</v>
      </c>
      <c r="H623" s="21">
        <f t="shared" si="29"/>
        <v>12.962085308056873</v>
      </c>
      <c r="I623" s="21">
        <f t="shared" si="30"/>
        <v>0.89612431444241325</v>
      </c>
    </row>
    <row r="624" spans="2:9" x14ac:dyDescent="0.25">
      <c r="B624" s="15"/>
      <c r="C624" s="15"/>
      <c r="D624" s="15" t="s">
        <v>10</v>
      </c>
      <c r="E624" s="18">
        <v>233</v>
      </c>
      <c r="F624" s="18">
        <v>3016</v>
      </c>
      <c r="G624" s="18">
        <v>2530.2200000000003</v>
      </c>
      <c r="H624" s="21">
        <f t="shared" si="29"/>
        <v>12.944206008583691</v>
      </c>
      <c r="I624" s="21">
        <f t="shared" si="30"/>
        <v>0.83893236074270561</v>
      </c>
    </row>
    <row r="625" spans="2:9" x14ac:dyDescent="0.25">
      <c r="B625" s="15"/>
      <c r="C625" s="15"/>
      <c r="D625" s="15" t="s">
        <v>11</v>
      </c>
      <c r="E625" s="18">
        <v>235</v>
      </c>
      <c r="F625" s="18">
        <v>3018</v>
      </c>
      <c r="G625" s="18">
        <v>2036.7999999999997</v>
      </c>
      <c r="H625" s="21">
        <f t="shared" si="29"/>
        <v>12.842553191489362</v>
      </c>
      <c r="I625" s="21">
        <f t="shared" si="30"/>
        <v>0.67488402915838297</v>
      </c>
    </row>
    <row r="626" spans="2:9" x14ac:dyDescent="0.25">
      <c r="B626" s="15"/>
      <c r="C626" s="16" t="s">
        <v>61</v>
      </c>
      <c r="D626" s="16"/>
      <c r="E626" s="17">
        <v>102.8</v>
      </c>
      <c r="F626" s="17">
        <v>1168.8</v>
      </c>
      <c r="G626" s="17">
        <v>849.8599999999999</v>
      </c>
      <c r="H626" s="22">
        <f>+AVERAGE(H627:H631)</f>
        <v>11.612540572676396</v>
      </c>
      <c r="I626" s="22">
        <f>+AVERAGE(I627:I631)</f>
        <v>0.74549943695409115</v>
      </c>
    </row>
    <row r="627" spans="2:9" x14ac:dyDescent="0.25">
      <c r="B627" s="15"/>
      <c r="C627" s="15"/>
      <c r="D627" s="15" t="s">
        <v>7</v>
      </c>
      <c r="E627" s="18">
        <v>152</v>
      </c>
      <c r="F627" s="18">
        <v>1458</v>
      </c>
      <c r="G627" s="18">
        <v>848.12999999999988</v>
      </c>
      <c r="H627" s="21">
        <f t="shared" si="29"/>
        <v>9.5921052631578956</v>
      </c>
      <c r="I627" s="21">
        <f t="shared" si="30"/>
        <v>0.58170781893004109</v>
      </c>
    </row>
    <row r="628" spans="2:9" x14ac:dyDescent="0.25">
      <c r="B628" s="15"/>
      <c r="C628" s="15"/>
      <c r="D628" s="15" t="s">
        <v>8</v>
      </c>
      <c r="E628" s="18">
        <v>108</v>
      </c>
      <c r="F628" s="18">
        <v>1285</v>
      </c>
      <c r="G628" s="18">
        <v>847.15000000000009</v>
      </c>
      <c r="H628" s="21">
        <f t="shared" si="29"/>
        <v>11.898148148148149</v>
      </c>
      <c r="I628" s="21">
        <f t="shared" si="30"/>
        <v>0.65926070038910511</v>
      </c>
    </row>
    <row r="629" spans="2:9" x14ac:dyDescent="0.25">
      <c r="B629" s="15"/>
      <c r="C629" s="15"/>
      <c r="D629" s="15" t="s">
        <v>9</v>
      </c>
      <c r="E629" s="18">
        <v>93</v>
      </c>
      <c r="F629" s="18">
        <v>1119</v>
      </c>
      <c r="G629" s="18">
        <v>1046.5</v>
      </c>
      <c r="H629" s="21">
        <f t="shared" si="29"/>
        <v>12.03225806451613</v>
      </c>
      <c r="I629" s="21">
        <f t="shared" si="30"/>
        <v>0.93521000893655049</v>
      </c>
    </row>
    <row r="630" spans="2:9" x14ac:dyDescent="0.25">
      <c r="B630" s="15"/>
      <c r="C630" s="15"/>
      <c r="D630" s="15" t="s">
        <v>10</v>
      </c>
      <c r="E630" s="18">
        <v>66</v>
      </c>
      <c r="F630" s="18">
        <v>795</v>
      </c>
      <c r="G630" s="18">
        <v>677.16</v>
      </c>
      <c r="H630" s="21">
        <f t="shared" si="29"/>
        <v>12.045454545454545</v>
      </c>
      <c r="I630" s="21">
        <f t="shared" si="30"/>
        <v>0.85177358490566035</v>
      </c>
    </row>
    <row r="631" spans="2:9" x14ac:dyDescent="0.25">
      <c r="B631" s="15"/>
      <c r="C631" s="15"/>
      <c r="D631" s="15" t="s">
        <v>11</v>
      </c>
      <c r="E631" s="18">
        <v>95</v>
      </c>
      <c r="F631" s="18">
        <v>1187</v>
      </c>
      <c r="G631" s="18">
        <v>830.36</v>
      </c>
      <c r="H631" s="21">
        <f t="shared" si="29"/>
        <v>12.494736842105263</v>
      </c>
      <c r="I631" s="21">
        <f t="shared" si="30"/>
        <v>0.69954507160909862</v>
      </c>
    </row>
    <row r="632" spans="2:9" x14ac:dyDescent="0.25">
      <c r="B632" s="15"/>
      <c r="C632" s="16" t="s">
        <v>62</v>
      </c>
      <c r="D632" s="16"/>
      <c r="E632" s="17">
        <v>204.4</v>
      </c>
      <c r="F632" s="17">
        <v>2360.4</v>
      </c>
      <c r="G632" s="17">
        <v>1853.1860000000001</v>
      </c>
      <c r="H632" s="22">
        <f>+AVERAGE(H633:H637)</f>
        <v>11.829171802904156</v>
      </c>
      <c r="I632" s="22">
        <f>+AVERAGE(I633:I637)</f>
        <v>0.79442852600472447</v>
      </c>
    </row>
    <row r="633" spans="2:9" x14ac:dyDescent="0.25">
      <c r="B633" s="15"/>
      <c r="C633" s="15"/>
      <c r="D633" s="15" t="s">
        <v>7</v>
      </c>
      <c r="E633" s="18">
        <v>285</v>
      </c>
      <c r="F633" s="18">
        <v>2792</v>
      </c>
      <c r="G633" s="18">
        <v>1675.43</v>
      </c>
      <c r="H633" s="21">
        <f t="shared" si="29"/>
        <v>9.7964912280701757</v>
      </c>
      <c r="I633" s="21">
        <f t="shared" si="30"/>
        <v>0.60008237822349575</v>
      </c>
    </row>
    <row r="634" spans="2:9" x14ac:dyDescent="0.25">
      <c r="B634" s="15"/>
      <c r="C634" s="15"/>
      <c r="D634" s="15" t="s">
        <v>8</v>
      </c>
      <c r="E634" s="18">
        <v>231</v>
      </c>
      <c r="F634" s="18">
        <v>2668</v>
      </c>
      <c r="G634" s="18">
        <v>1805.95</v>
      </c>
      <c r="H634" s="21">
        <f t="shared" si="29"/>
        <v>11.54978354978355</v>
      </c>
      <c r="I634" s="21">
        <f t="shared" si="30"/>
        <v>0.67689280359820092</v>
      </c>
    </row>
    <row r="635" spans="2:9" x14ac:dyDescent="0.25">
      <c r="B635" s="15"/>
      <c r="C635" s="15"/>
      <c r="D635" s="15" t="s">
        <v>9</v>
      </c>
      <c r="E635" s="18">
        <v>212</v>
      </c>
      <c r="F635" s="18">
        <v>2553</v>
      </c>
      <c r="G635" s="18">
        <v>2800.3</v>
      </c>
      <c r="H635" s="21">
        <f t="shared" si="29"/>
        <v>12.04245283018868</v>
      </c>
      <c r="I635" s="21">
        <f t="shared" si="30"/>
        <v>1.0968664316490404</v>
      </c>
    </row>
    <row r="636" spans="2:9" x14ac:dyDescent="0.25">
      <c r="B636" s="15"/>
      <c r="C636" s="15"/>
      <c r="D636" s="15" t="s">
        <v>10</v>
      </c>
      <c r="E636" s="18">
        <v>127</v>
      </c>
      <c r="F636" s="18">
        <v>1627</v>
      </c>
      <c r="G636" s="18">
        <v>1433.2099999999998</v>
      </c>
      <c r="H636" s="21">
        <f t="shared" si="29"/>
        <v>12.811023622047244</v>
      </c>
      <c r="I636" s="21">
        <f t="shared" si="30"/>
        <v>0.88089121081745536</v>
      </c>
    </row>
    <row r="637" spans="2:9" x14ac:dyDescent="0.25">
      <c r="B637" s="15"/>
      <c r="C637" s="15"/>
      <c r="D637" s="15" t="s">
        <v>11</v>
      </c>
      <c r="E637" s="18">
        <v>167</v>
      </c>
      <c r="F637" s="18">
        <v>2162</v>
      </c>
      <c r="G637" s="18">
        <v>1551.04</v>
      </c>
      <c r="H637" s="21">
        <f t="shared" si="29"/>
        <v>12.946107784431138</v>
      </c>
      <c r="I637" s="21">
        <f t="shared" si="30"/>
        <v>0.71740980573543012</v>
      </c>
    </row>
    <row r="638" spans="2:9" x14ac:dyDescent="0.25">
      <c r="B638" s="15"/>
      <c r="C638" s="16" t="s">
        <v>63</v>
      </c>
      <c r="D638" s="16"/>
      <c r="E638" s="17">
        <v>164</v>
      </c>
      <c r="F638" s="17">
        <v>1866.8</v>
      </c>
      <c r="G638" s="17">
        <v>1530.308</v>
      </c>
      <c r="H638" s="22">
        <f>+AVERAGE(H639:H643)</f>
        <v>11.374566194441693</v>
      </c>
      <c r="I638" s="22">
        <f>+AVERAGE(I639:I643)</f>
        <v>0.80901032811467088</v>
      </c>
    </row>
    <row r="639" spans="2:9" x14ac:dyDescent="0.25">
      <c r="B639" s="15"/>
      <c r="C639" s="15"/>
      <c r="D639" s="15" t="s">
        <v>7</v>
      </c>
      <c r="E639" s="18">
        <v>146</v>
      </c>
      <c r="F639" s="18">
        <v>1429</v>
      </c>
      <c r="G639" s="18">
        <v>909.74</v>
      </c>
      <c r="H639" s="21">
        <f t="shared" si="29"/>
        <v>9.787671232876713</v>
      </c>
      <c r="I639" s="21">
        <f t="shared" si="30"/>
        <v>0.63662701189643112</v>
      </c>
    </row>
    <row r="640" spans="2:9" x14ac:dyDescent="0.25">
      <c r="B640" s="15"/>
      <c r="C640" s="15"/>
      <c r="D640" s="15" t="s">
        <v>8</v>
      </c>
      <c r="E640" s="18">
        <v>180</v>
      </c>
      <c r="F640" s="18">
        <v>2080</v>
      </c>
      <c r="G640" s="18">
        <v>1376.2</v>
      </c>
      <c r="H640" s="21">
        <f t="shared" si="29"/>
        <v>11.555555555555555</v>
      </c>
      <c r="I640" s="21">
        <f t="shared" si="30"/>
        <v>0.66163461538461543</v>
      </c>
    </row>
    <row r="641" spans="2:9" x14ac:dyDescent="0.25">
      <c r="B641" s="15"/>
      <c r="C641" s="15"/>
      <c r="D641" s="15" t="s">
        <v>9</v>
      </c>
      <c r="E641" s="18">
        <v>194</v>
      </c>
      <c r="F641" s="18">
        <v>2253</v>
      </c>
      <c r="G641" s="18">
        <v>2437.4500000000003</v>
      </c>
      <c r="H641" s="21">
        <f t="shared" si="29"/>
        <v>11.61340206185567</v>
      </c>
      <c r="I641" s="21">
        <f t="shared" si="30"/>
        <v>1.081868619618287</v>
      </c>
    </row>
    <row r="642" spans="2:9" x14ac:dyDescent="0.25">
      <c r="B642" s="15"/>
      <c r="C642" s="15"/>
      <c r="D642" s="15" t="s">
        <v>10</v>
      </c>
      <c r="E642" s="18">
        <v>134</v>
      </c>
      <c r="F642" s="18">
        <v>1667</v>
      </c>
      <c r="G642" s="18">
        <v>1705.7</v>
      </c>
      <c r="H642" s="21">
        <f t="shared" si="29"/>
        <v>12.440298507462687</v>
      </c>
      <c r="I642" s="21">
        <f t="shared" si="30"/>
        <v>1.0232153569286142</v>
      </c>
    </row>
    <row r="643" spans="2:9" x14ac:dyDescent="0.25">
      <c r="B643" s="15"/>
      <c r="C643" s="15"/>
      <c r="D643" s="15" t="s">
        <v>11</v>
      </c>
      <c r="E643" s="18">
        <v>166</v>
      </c>
      <c r="F643" s="18">
        <v>1905</v>
      </c>
      <c r="G643" s="18">
        <v>1222.45</v>
      </c>
      <c r="H643" s="21">
        <f t="shared" si="29"/>
        <v>11.475903614457831</v>
      </c>
      <c r="I643" s="21">
        <f t="shared" si="30"/>
        <v>0.64170603674540683</v>
      </c>
    </row>
    <row r="644" spans="2:9" x14ac:dyDescent="0.25">
      <c r="B644" s="15"/>
      <c r="C644" s="16" t="s">
        <v>64</v>
      </c>
      <c r="D644" s="16"/>
      <c r="E644" s="17">
        <v>263.60000000000002</v>
      </c>
      <c r="F644" s="17">
        <v>3199.8</v>
      </c>
      <c r="G644" s="17">
        <v>2429.2480000000005</v>
      </c>
      <c r="H644" s="22">
        <f>+AVERAGE(H645:H649)</f>
        <v>12.055027438287425</v>
      </c>
      <c r="I644" s="22">
        <f>+AVERAGE(I645:I649)</f>
        <v>0.74960443805089561</v>
      </c>
    </row>
    <row r="645" spans="2:9" x14ac:dyDescent="0.25">
      <c r="B645" s="15"/>
      <c r="C645" s="15"/>
      <c r="D645" s="15" t="s">
        <v>7</v>
      </c>
      <c r="E645" s="18">
        <v>232</v>
      </c>
      <c r="F645" s="18">
        <v>2290</v>
      </c>
      <c r="G645" s="18">
        <v>1404.18</v>
      </c>
      <c r="H645" s="21">
        <f t="shared" si="29"/>
        <v>9.8706896551724146</v>
      </c>
      <c r="I645" s="21">
        <f t="shared" si="30"/>
        <v>0.61317903930131012</v>
      </c>
    </row>
    <row r="646" spans="2:9" x14ac:dyDescent="0.25">
      <c r="B646" s="15"/>
      <c r="C646" s="15"/>
      <c r="D646" s="15" t="s">
        <v>8</v>
      </c>
      <c r="E646" s="18">
        <v>253</v>
      </c>
      <c r="F646" s="18">
        <v>2983</v>
      </c>
      <c r="G646" s="18">
        <v>1945.2600000000002</v>
      </c>
      <c r="H646" s="21">
        <f t="shared" si="29"/>
        <v>11.790513833992096</v>
      </c>
      <c r="I646" s="21">
        <f t="shared" si="30"/>
        <v>0.65211532014750262</v>
      </c>
    </row>
    <row r="647" spans="2:9" x14ac:dyDescent="0.25">
      <c r="B647" s="15"/>
      <c r="C647" s="15"/>
      <c r="D647" s="15" t="s">
        <v>9</v>
      </c>
      <c r="E647" s="18">
        <v>276</v>
      </c>
      <c r="F647" s="18">
        <v>3547</v>
      </c>
      <c r="G647" s="18">
        <v>3399.1</v>
      </c>
      <c r="H647" s="21">
        <f t="shared" ref="H647:H673" si="32">+IF(E647=0,0,F647/E647)</f>
        <v>12.851449275362318</v>
      </c>
      <c r="I647" s="21">
        <f t="shared" ref="I647:I673" si="33">+IF(F647=0,0,G647/F647)</f>
        <v>0.95830279109106287</v>
      </c>
    </row>
    <row r="648" spans="2:9" x14ac:dyDescent="0.25">
      <c r="B648" s="15"/>
      <c r="C648" s="15"/>
      <c r="D648" s="15" t="s">
        <v>10</v>
      </c>
      <c r="E648" s="18">
        <v>256</v>
      </c>
      <c r="F648" s="18">
        <v>3274</v>
      </c>
      <c r="G648" s="18">
        <v>2880.6</v>
      </c>
      <c r="H648" s="21">
        <f t="shared" si="32"/>
        <v>12.7890625</v>
      </c>
      <c r="I648" s="21">
        <f t="shared" si="33"/>
        <v>0.87984117287721442</v>
      </c>
    </row>
    <row r="649" spans="2:9" x14ac:dyDescent="0.25">
      <c r="B649" s="15"/>
      <c r="C649" s="15"/>
      <c r="D649" s="15" t="s">
        <v>11</v>
      </c>
      <c r="E649" s="18">
        <v>301</v>
      </c>
      <c r="F649" s="18">
        <v>3905</v>
      </c>
      <c r="G649" s="18">
        <v>2517.1</v>
      </c>
      <c r="H649" s="21">
        <f t="shared" si="32"/>
        <v>12.9734219269103</v>
      </c>
      <c r="I649" s="21">
        <f t="shared" si="33"/>
        <v>0.64458386683738789</v>
      </c>
    </row>
    <row r="650" spans="2:9" x14ac:dyDescent="0.25">
      <c r="B650" s="15"/>
      <c r="C650" s="16" t="s">
        <v>17</v>
      </c>
      <c r="D650" s="16"/>
      <c r="E650" s="17">
        <v>370.4</v>
      </c>
      <c r="F650" s="17">
        <v>4454.8</v>
      </c>
      <c r="G650" s="17">
        <v>3264.1719999999996</v>
      </c>
      <c r="H650" s="22">
        <f>+AVERAGE(H651:H655)</f>
        <v>12.223314147048495</v>
      </c>
      <c r="I650" s="22">
        <f>+AVERAGE(I651:I655)</f>
        <v>0.73952328885061402</v>
      </c>
    </row>
    <row r="651" spans="2:9" x14ac:dyDescent="0.25">
      <c r="B651" s="15"/>
      <c r="C651" s="15"/>
      <c r="D651" s="15" t="s">
        <v>7</v>
      </c>
      <c r="E651" s="18">
        <v>519</v>
      </c>
      <c r="F651" s="18">
        <v>5410</v>
      </c>
      <c r="G651" s="18">
        <v>3257.9</v>
      </c>
      <c r="H651" s="21">
        <f t="shared" si="32"/>
        <v>10.423892100192678</v>
      </c>
      <c r="I651" s="21">
        <f t="shared" si="33"/>
        <v>0.60219963031423296</v>
      </c>
    </row>
    <row r="652" spans="2:9" x14ac:dyDescent="0.25">
      <c r="B652" s="15"/>
      <c r="C652" s="15"/>
      <c r="D652" s="15" t="s">
        <v>8</v>
      </c>
      <c r="E652" s="18">
        <v>428</v>
      </c>
      <c r="F652" s="18">
        <v>5245</v>
      </c>
      <c r="G652" s="18">
        <v>3517.9599999999996</v>
      </c>
      <c r="H652" s="21">
        <f t="shared" si="32"/>
        <v>12.254672897196262</v>
      </c>
      <c r="I652" s="21">
        <f t="shared" si="33"/>
        <v>0.6707264061010485</v>
      </c>
    </row>
    <row r="653" spans="2:9" x14ac:dyDescent="0.25">
      <c r="B653" s="15"/>
      <c r="C653" s="15"/>
      <c r="D653" s="15" t="s">
        <v>9</v>
      </c>
      <c r="E653" s="18">
        <v>370</v>
      </c>
      <c r="F653" s="18">
        <v>4805</v>
      </c>
      <c r="G653" s="18">
        <v>4559.1000000000004</v>
      </c>
      <c r="H653" s="21">
        <f t="shared" si="32"/>
        <v>12.986486486486486</v>
      </c>
      <c r="I653" s="21">
        <f t="shared" si="33"/>
        <v>0.94882414151925087</v>
      </c>
    </row>
    <row r="654" spans="2:9" x14ac:dyDescent="0.25">
      <c r="B654" s="15"/>
      <c r="C654" s="15"/>
      <c r="D654" s="15" t="s">
        <v>10</v>
      </c>
      <c r="E654" s="18">
        <v>243</v>
      </c>
      <c r="F654" s="18">
        <v>3064</v>
      </c>
      <c r="G654" s="18">
        <v>2450.2999999999997</v>
      </c>
      <c r="H654" s="21">
        <f t="shared" si="32"/>
        <v>12.609053497942387</v>
      </c>
      <c r="I654" s="21">
        <f t="shared" si="33"/>
        <v>0.79970626631853781</v>
      </c>
    </row>
    <row r="655" spans="2:9" x14ac:dyDescent="0.25">
      <c r="B655" s="15"/>
      <c r="C655" s="15"/>
      <c r="D655" s="15" t="s">
        <v>11</v>
      </c>
      <c r="E655" s="18">
        <v>292</v>
      </c>
      <c r="F655" s="18">
        <v>3750</v>
      </c>
      <c r="G655" s="18">
        <v>2535.6</v>
      </c>
      <c r="H655" s="21">
        <f t="shared" si="32"/>
        <v>12.842465753424657</v>
      </c>
      <c r="I655" s="21">
        <f t="shared" si="33"/>
        <v>0.67615999999999998</v>
      </c>
    </row>
    <row r="656" spans="2:9" x14ac:dyDescent="0.25">
      <c r="B656" s="15"/>
      <c r="C656" s="16" t="s">
        <v>65</v>
      </c>
      <c r="D656" s="16"/>
      <c r="E656" s="17">
        <v>236</v>
      </c>
      <c r="F656" s="17">
        <v>2670.4</v>
      </c>
      <c r="G656" s="17">
        <v>2052.36</v>
      </c>
      <c r="H656" s="22">
        <f>+AVERAGE(H657:H661)</f>
        <v>11.618904156359985</v>
      </c>
      <c r="I656" s="22">
        <f>+AVERAGE(I657:I661)</f>
        <v>0.78126808825214078</v>
      </c>
    </row>
    <row r="657" spans="2:9" x14ac:dyDescent="0.25">
      <c r="B657" s="15"/>
      <c r="C657" s="15"/>
      <c r="D657" s="15" t="s">
        <v>7</v>
      </c>
      <c r="E657" s="18">
        <v>364</v>
      </c>
      <c r="F657" s="18">
        <v>3635</v>
      </c>
      <c r="G657" s="18">
        <v>2176.0500000000002</v>
      </c>
      <c r="H657" s="21">
        <f t="shared" si="32"/>
        <v>9.9862637362637354</v>
      </c>
      <c r="I657" s="21">
        <f t="shared" si="33"/>
        <v>0.59863823933975246</v>
      </c>
    </row>
    <row r="658" spans="2:9" x14ac:dyDescent="0.25">
      <c r="B658" s="15"/>
      <c r="C658" s="15"/>
      <c r="D658" s="15" t="s">
        <v>8</v>
      </c>
      <c r="E658" s="18">
        <v>283</v>
      </c>
      <c r="F658" s="18">
        <v>3200</v>
      </c>
      <c r="G658" s="18">
        <v>2174.4</v>
      </c>
      <c r="H658" s="21">
        <f t="shared" si="32"/>
        <v>11.307420494699647</v>
      </c>
      <c r="I658" s="21">
        <f t="shared" si="33"/>
        <v>0.67949999999999999</v>
      </c>
    </row>
    <row r="659" spans="2:9" x14ac:dyDescent="0.25">
      <c r="B659" s="15"/>
      <c r="C659" s="15"/>
      <c r="D659" s="15" t="s">
        <v>9</v>
      </c>
      <c r="E659" s="18">
        <v>231</v>
      </c>
      <c r="F659" s="18">
        <v>2770</v>
      </c>
      <c r="G659" s="18">
        <v>3070.9</v>
      </c>
      <c r="H659" s="21">
        <f t="shared" si="32"/>
        <v>11.991341991341992</v>
      </c>
      <c r="I659" s="21">
        <f t="shared" si="33"/>
        <v>1.1086281588447653</v>
      </c>
    </row>
    <row r="660" spans="2:9" x14ac:dyDescent="0.25">
      <c r="B660" s="15"/>
      <c r="C660" s="15"/>
      <c r="D660" s="15" t="s">
        <v>10</v>
      </c>
      <c r="E660" s="18">
        <v>148</v>
      </c>
      <c r="F660" s="18">
        <v>1817</v>
      </c>
      <c r="G660" s="18">
        <v>1484.6</v>
      </c>
      <c r="H660" s="21">
        <f t="shared" si="32"/>
        <v>12.277027027027026</v>
      </c>
      <c r="I660" s="21">
        <f t="shared" si="33"/>
        <v>0.81706108970831037</v>
      </c>
    </row>
    <row r="661" spans="2:9" x14ac:dyDescent="0.25">
      <c r="B661" s="15"/>
      <c r="C661" s="15"/>
      <c r="D661" s="15" t="s">
        <v>11</v>
      </c>
      <c r="E661" s="18">
        <v>154</v>
      </c>
      <c r="F661" s="18">
        <v>1930</v>
      </c>
      <c r="G661" s="18">
        <v>1355.85</v>
      </c>
      <c r="H661" s="21">
        <f t="shared" si="32"/>
        <v>12.532467532467532</v>
      </c>
      <c r="I661" s="21">
        <f t="shared" si="33"/>
        <v>0.70251295336787556</v>
      </c>
    </row>
    <row r="662" spans="2:9" x14ac:dyDescent="0.25">
      <c r="B662" s="15"/>
      <c r="C662" s="16" t="s">
        <v>66</v>
      </c>
      <c r="D662" s="16"/>
      <c r="E662" s="17">
        <v>156</v>
      </c>
      <c r="F662" s="17">
        <v>1732.6</v>
      </c>
      <c r="G662" s="17">
        <v>1319.4860000000001</v>
      </c>
      <c r="H662" s="22">
        <f>+AVERAGE(H663:H667)</f>
        <v>11.101938476508193</v>
      </c>
      <c r="I662" s="22">
        <f>+AVERAGE(I663:I667)</f>
        <v>0.76480104298031004</v>
      </c>
    </row>
    <row r="663" spans="2:9" x14ac:dyDescent="0.25">
      <c r="B663" s="15"/>
      <c r="C663" s="15"/>
      <c r="D663" s="15" t="s">
        <v>7</v>
      </c>
      <c r="E663" s="18">
        <v>143</v>
      </c>
      <c r="F663" s="18">
        <v>1458</v>
      </c>
      <c r="G663" s="18">
        <v>869.73</v>
      </c>
      <c r="H663" s="21">
        <f t="shared" si="32"/>
        <v>10.195804195804195</v>
      </c>
      <c r="I663" s="21">
        <f t="shared" si="33"/>
        <v>0.59652263374485603</v>
      </c>
    </row>
    <row r="664" spans="2:9" x14ac:dyDescent="0.25">
      <c r="B664" s="15"/>
      <c r="C664" s="15"/>
      <c r="D664" s="15" t="s">
        <v>8</v>
      </c>
      <c r="E664" s="18">
        <v>178</v>
      </c>
      <c r="F664" s="18">
        <v>1923</v>
      </c>
      <c r="G664" s="18">
        <v>1199.6500000000001</v>
      </c>
      <c r="H664" s="21">
        <f t="shared" si="32"/>
        <v>10.803370786516854</v>
      </c>
      <c r="I664" s="21">
        <f t="shared" si="33"/>
        <v>0.6238429537181488</v>
      </c>
    </row>
    <row r="665" spans="2:9" x14ac:dyDescent="0.25">
      <c r="B665" s="15"/>
      <c r="C665" s="15"/>
      <c r="D665" s="15" t="s">
        <v>9</v>
      </c>
      <c r="E665" s="18">
        <v>161</v>
      </c>
      <c r="F665" s="18">
        <v>1795</v>
      </c>
      <c r="G665" s="18">
        <v>1882.25</v>
      </c>
      <c r="H665" s="21">
        <f t="shared" si="32"/>
        <v>11.149068322981366</v>
      </c>
      <c r="I665" s="21">
        <f t="shared" si="33"/>
        <v>1.0486072423398329</v>
      </c>
    </row>
    <row r="666" spans="2:9" x14ac:dyDescent="0.25">
      <c r="B666" s="15"/>
      <c r="C666" s="15"/>
      <c r="D666" s="15" t="s">
        <v>10</v>
      </c>
      <c r="E666" s="18">
        <v>133</v>
      </c>
      <c r="F666" s="18">
        <v>1528</v>
      </c>
      <c r="G666" s="18">
        <v>1419.8999999999999</v>
      </c>
      <c r="H666" s="21">
        <f t="shared" si="32"/>
        <v>11.488721804511279</v>
      </c>
      <c r="I666" s="21">
        <f t="shared" si="33"/>
        <v>0.92925392670157059</v>
      </c>
    </row>
    <row r="667" spans="2:9" x14ac:dyDescent="0.25">
      <c r="B667" s="15"/>
      <c r="C667" s="15"/>
      <c r="D667" s="15" t="s">
        <v>11</v>
      </c>
      <c r="E667" s="18">
        <v>165</v>
      </c>
      <c r="F667" s="18">
        <v>1959</v>
      </c>
      <c r="G667" s="18">
        <v>1225.9000000000001</v>
      </c>
      <c r="H667" s="21">
        <f t="shared" si="32"/>
        <v>11.872727272727273</v>
      </c>
      <c r="I667" s="21">
        <f t="shared" si="33"/>
        <v>0.62577845839714141</v>
      </c>
    </row>
    <row r="668" spans="2:9" x14ac:dyDescent="0.25">
      <c r="B668" s="15"/>
      <c r="C668" s="16" t="s">
        <v>131</v>
      </c>
      <c r="D668" s="16"/>
      <c r="E668" s="17">
        <v>199.4</v>
      </c>
      <c r="F668" s="17">
        <v>2702.6</v>
      </c>
      <c r="G668" s="17">
        <v>2115.4520000000002</v>
      </c>
      <c r="H668" s="22">
        <f>+AVERAGE(H669:H673)</f>
        <v>13.381363277130509</v>
      </c>
      <c r="I668" s="22">
        <f>+AVERAGE(I669:I673)</f>
        <v>0.78728596114155269</v>
      </c>
    </row>
    <row r="669" spans="2:9" x14ac:dyDescent="0.25">
      <c r="B669" s="15"/>
      <c r="C669" s="15"/>
      <c r="D669" s="15" t="s">
        <v>7</v>
      </c>
      <c r="E669" s="18">
        <v>190</v>
      </c>
      <c r="F669" s="18">
        <v>1877</v>
      </c>
      <c r="G669" s="18">
        <v>1164.9299999999998</v>
      </c>
      <c r="H669" s="21">
        <f t="shared" si="32"/>
        <v>9.878947368421052</v>
      </c>
      <c r="I669" s="21">
        <f t="shared" si="33"/>
        <v>0.62063399041022904</v>
      </c>
    </row>
    <row r="670" spans="2:9" x14ac:dyDescent="0.25">
      <c r="B670" s="15"/>
      <c r="C670" s="15"/>
      <c r="D670" s="15" t="s">
        <v>8</v>
      </c>
      <c r="E670" s="18">
        <v>206</v>
      </c>
      <c r="F670" s="18">
        <v>2279</v>
      </c>
      <c r="G670" s="18">
        <v>1478.08</v>
      </c>
      <c r="H670" s="21">
        <f t="shared" si="32"/>
        <v>11.063106796116505</v>
      </c>
      <c r="I670" s="21">
        <f t="shared" si="33"/>
        <v>0.64856516015796395</v>
      </c>
    </row>
    <row r="671" spans="2:9" x14ac:dyDescent="0.25">
      <c r="B671" s="15"/>
      <c r="C671" s="15"/>
      <c r="D671" s="15" t="s">
        <v>9</v>
      </c>
      <c r="E671" s="18">
        <v>223</v>
      </c>
      <c r="F671" s="18">
        <v>2653</v>
      </c>
      <c r="G671" s="18">
        <v>2891.5</v>
      </c>
      <c r="H671" s="21">
        <f t="shared" si="32"/>
        <v>11.896860986547086</v>
      </c>
      <c r="I671" s="21">
        <f t="shared" si="33"/>
        <v>1.0898982284206558</v>
      </c>
    </row>
    <row r="672" spans="2:9" x14ac:dyDescent="0.25">
      <c r="B672" s="15"/>
      <c r="C672" s="15"/>
      <c r="D672" s="15" t="s">
        <v>10</v>
      </c>
      <c r="E672" s="18">
        <v>162</v>
      </c>
      <c r="F672" s="18">
        <v>1964</v>
      </c>
      <c r="G672" s="18">
        <v>1721.8999999999999</v>
      </c>
      <c r="H672" s="21">
        <f t="shared" si="32"/>
        <v>12.123456790123457</v>
      </c>
      <c r="I672" s="21">
        <f t="shared" si="33"/>
        <v>0.87673116089613023</v>
      </c>
    </row>
    <row r="673" spans="2:9" x14ac:dyDescent="0.25">
      <c r="B673" s="19"/>
      <c r="C673" s="19"/>
      <c r="D673" s="19" t="s">
        <v>11</v>
      </c>
      <c r="E673" s="20">
        <v>216</v>
      </c>
      <c r="F673" s="20">
        <v>4740</v>
      </c>
      <c r="G673" s="20">
        <v>3320.8500000000004</v>
      </c>
      <c r="H673" s="21">
        <f t="shared" si="32"/>
        <v>21.944444444444443</v>
      </c>
      <c r="I673" s="21">
        <f t="shared" si="33"/>
        <v>0.70060126582278492</v>
      </c>
    </row>
  </sheetData>
  <mergeCells count="1">
    <mergeCell ref="B1:I1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Serie Papa</vt:lpstr>
      <vt:lpstr>Papa Provincia</vt:lpstr>
      <vt:lpstr>Papa Distrito</vt:lpstr>
      <vt:lpstr>'Serie Papa'!Área_de_impresión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Llanos</dc:creator>
  <cp:lastModifiedBy>Oscar Llanos</cp:lastModifiedBy>
  <dcterms:created xsi:type="dcterms:W3CDTF">2019-03-09T15:07:50Z</dcterms:created>
  <dcterms:modified xsi:type="dcterms:W3CDTF">2019-03-23T17:48:07Z</dcterms:modified>
</cp:coreProperties>
</file>